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8035" windowHeight="12105" activeTab="0"/>
  </bookViews>
  <sheets>
    <sheet name="申込書 (シングルス用) " sheetId="1" r:id="rId1"/>
    <sheet name="送付表・お手伝い" sheetId="2" r:id="rId2"/>
    <sheet name="データ" sheetId="3" state="hidden" r:id="rId3"/>
  </sheets>
  <externalReferences>
    <externalReference r:id="rId6"/>
  </externalReferences>
  <definedNames>
    <definedName name="_xlnm.Print_Area" localSheetId="0">'申込書 (シングルス用) '!$A$1:$J$38</definedName>
    <definedName name="_xlnm.Print_Area" localSheetId="1">'送付表・お手伝い'!$A$1:$AF$48</definedName>
  </definedNames>
  <calcPr fullCalcOnLoad="1"/>
</workbook>
</file>

<file path=xl/comments1.xml><?xml version="1.0" encoding="utf-8"?>
<comments xmlns="http://schemas.openxmlformats.org/spreadsheetml/2006/main">
  <authors>
    <author>作成者</author>
    <author>Takashima.Masaru</author>
  </authors>
  <commentList>
    <comment ref="C6" authorId="0">
      <text>
        <r>
          <rPr>
            <b/>
            <sz val="9"/>
            <rFont val="ＭＳ Ｐゴシック"/>
            <family val="3"/>
          </rPr>
          <t>実施種目名称をプルダウンメニューから選んでください。</t>
        </r>
      </text>
    </comment>
    <comment ref="D6" authorId="0">
      <text>
        <r>
          <rPr>
            <b/>
            <sz val="9"/>
            <rFont val="ＭＳ Ｐゴシック"/>
            <family val="3"/>
          </rPr>
          <t>姓名間に空白（全角）を入れてください。</t>
        </r>
        <r>
          <rPr>
            <sz val="9"/>
            <rFont val="ＭＳ Ｐゴシック"/>
            <family val="3"/>
          </rPr>
          <t xml:space="preserve">
</t>
        </r>
      </text>
    </comment>
    <comment ref="E6" authorId="0">
      <text>
        <r>
          <rPr>
            <b/>
            <sz val="9"/>
            <rFont val="ＭＳ Ｐゴシック"/>
            <family val="3"/>
          </rPr>
          <t>姓名間に空白（全角）を入れてください。</t>
        </r>
      </text>
    </comment>
    <comment ref="G6" authorId="0">
      <text>
        <r>
          <rPr>
            <b/>
            <sz val="9"/>
            <rFont val="MS P ゴシック"/>
            <family val="3"/>
          </rPr>
          <t>男・女をプルダウンメニューから選んで下さい</t>
        </r>
        <r>
          <rPr>
            <sz val="9"/>
            <rFont val="MS P ゴシック"/>
            <family val="3"/>
          </rPr>
          <t xml:space="preserve">
</t>
        </r>
      </text>
    </comment>
    <comment ref="H6" authorId="0">
      <text>
        <r>
          <rPr>
            <b/>
            <sz val="9"/>
            <rFont val="MS P ゴシック"/>
            <family val="3"/>
          </rPr>
          <t>学年をプルダウン　メニューから選んで下さい</t>
        </r>
        <r>
          <rPr>
            <sz val="9"/>
            <rFont val="MS P ゴシック"/>
            <family val="3"/>
          </rPr>
          <t xml:space="preserve">
</t>
        </r>
      </text>
    </comment>
    <comment ref="F3" authorId="1">
      <text>
        <r>
          <rPr>
            <b/>
            <sz val="9"/>
            <rFont val="ＭＳ Ｐゴシック"/>
            <family val="3"/>
          </rPr>
          <t>クラブの番号を入力してください。</t>
        </r>
        <r>
          <rPr>
            <sz val="9"/>
            <rFont val="ＭＳ Ｐゴシック"/>
            <family val="3"/>
          </rPr>
          <t xml:space="preserve">
</t>
        </r>
      </text>
    </comment>
    <comment ref="F6" authorId="1">
      <text>
        <r>
          <rPr>
            <b/>
            <sz val="9"/>
            <rFont val="ＭＳ Ｐゴシック"/>
            <family val="3"/>
          </rPr>
          <t>種目を選択すると自動で入力されます。</t>
        </r>
        <r>
          <rPr>
            <sz val="9"/>
            <rFont val="ＭＳ Ｐゴシック"/>
            <family val="3"/>
          </rPr>
          <t xml:space="preserve">
</t>
        </r>
      </text>
    </comment>
    <comment ref="C3" authorId="1">
      <text>
        <r>
          <rPr>
            <b/>
            <sz val="9"/>
            <rFont val="ＭＳ Ｐゴシック"/>
            <family val="3"/>
          </rPr>
          <t>右隣にクラブ番号を入力してください。</t>
        </r>
        <r>
          <rPr>
            <sz val="9"/>
            <rFont val="ＭＳ Ｐゴシック"/>
            <family val="3"/>
          </rPr>
          <t xml:space="preserve">
</t>
        </r>
      </text>
    </comment>
    <comment ref="L1" authorId="1">
      <text>
        <r>
          <rPr>
            <b/>
            <sz val="9"/>
            <rFont val="ＭＳ Ｐゴシック"/>
            <family val="3"/>
          </rPr>
          <t>ココは入力しないでください。</t>
        </r>
        <r>
          <rPr>
            <sz val="9"/>
            <rFont val="ＭＳ Ｐゴシック"/>
            <family val="3"/>
          </rPr>
          <t xml:space="preserve">
</t>
        </r>
      </text>
    </comment>
  </commentList>
</comments>
</file>

<file path=xl/sharedStrings.xml><?xml version="1.0" encoding="utf-8"?>
<sst xmlns="http://schemas.openxmlformats.org/spreadsheetml/2006/main" count="205" uniqueCount="182">
  <si>
    <t>団体名</t>
  </si>
  <si>
    <t>申込日</t>
  </si>
  <si>
    <t>番号</t>
  </si>
  <si>
    <t>種　　目</t>
  </si>
  <si>
    <t>氏　　　名</t>
  </si>
  <si>
    <t>ふりがな</t>
  </si>
  <si>
    <t>団体名</t>
  </si>
  <si>
    <t>性別</t>
  </si>
  <si>
    <t>学年</t>
  </si>
  <si>
    <t>種目</t>
  </si>
  <si>
    <t>リバースバドミントンクラブ</t>
  </si>
  <si>
    <t>羽島クラブ</t>
  </si>
  <si>
    <t>男　子</t>
  </si>
  <si>
    <t>女　子</t>
  </si>
  <si>
    <t>川島ジュニアバドミントンクラブ</t>
  </si>
  <si>
    <t>多治見ジュニアバドミントンクラブ</t>
  </si>
  <si>
    <t>池田町バドミントン少年団</t>
  </si>
  <si>
    <t>柳津バドミントンクラブ</t>
  </si>
  <si>
    <t>団 体 名</t>
  </si>
  <si>
    <t>電話：</t>
  </si>
  <si>
    <t>申  込      責任者</t>
  </si>
  <si>
    <t>携帯：</t>
  </si>
  <si>
    <t>参加申込数</t>
  </si>
  <si>
    <t>合　計</t>
  </si>
  <si>
    <t>参加費</t>
  </si>
  <si>
    <t>小計</t>
  </si>
  <si>
    <t>氏　　　　　　　　名</t>
  </si>
  <si>
    <t>審判</t>
  </si>
  <si>
    <t>学生</t>
  </si>
  <si>
    <t>合計</t>
  </si>
  <si>
    <t>網掛け部分は、入力しないで下さい</t>
  </si>
  <si>
    <t>支払総額</t>
  </si>
  <si>
    <t>振込先</t>
  </si>
  <si>
    <t>記　　号</t>
  </si>
  <si>
    <t>番　　号</t>
  </si>
  <si>
    <t>振込先名</t>
  </si>
  <si>
    <t>小学生バドミントン杯大会運営委員会</t>
  </si>
  <si>
    <t>フリガナ</t>
  </si>
  <si>
    <t>銀 行 名</t>
  </si>
  <si>
    <t>ゆうちょ銀行</t>
  </si>
  <si>
    <t>店　　名</t>
  </si>
  <si>
    <t>二二八　（ 読み　ニニハチ ）</t>
  </si>
  <si>
    <t>店　　番</t>
  </si>
  <si>
    <t>預金種目</t>
  </si>
  <si>
    <t>普　通</t>
  </si>
  <si>
    <t>口座番号</t>
  </si>
  <si>
    <t>振込額</t>
  </si>
  <si>
    <t>振込日</t>
  </si>
  <si>
    <t>選手数</t>
  </si>
  <si>
    <t>振込人名義</t>
  </si>
  <si>
    <t>男</t>
  </si>
  <si>
    <t>女</t>
  </si>
  <si>
    <r>
      <t xml:space="preserve">《 </t>
    </r>
    <r>
      <rPr>
        <b/>
        <sz val="12"/>
        <color indexed="30"/>
        <rFont val="Meiryo UI"/>
        <family val="3"/>
      </rPr>
      <t xml:space="preserve">シングルス </t>
    </r>
    <r>
      <rPr>
        <b/>
        <sz val="12"/>
        <color indexed="8"/>
        <rFont val="Meiryo UI"/>
        <family val="3"/>
      </rPr>
      <t>》</t>
    </r>
  </si>
  <si>
    <t>の欄に記入してください。</t>
  </si>
  <si>
    <t>↓NGと出たら
確認してください</t>
  </si>
  <si>
    <t>保護者</t>
  </si>
  <si>
    <t>PCﾒｰﾙｱﾄﾞﾚｽ</t>
  </si>
  <si>
    <t>男　子</t>
  </si>
  <si>
    <t>女　子</t>
  </si>
  <si>
    <t>《　ゆうちょ銀行から振り込む場合　》</t>
  </si>
  <si>
    <t>メールアドレス</t>
  </si>
  <si>
    <t>県・地区
大会等成績</t>
  </si>
  <si>
    <t>※同一種目で２名以上参加する場合は、ランク順にご記入願います</t>
  </si>
  <si>
    <r>
      <t>※県・地区大会成績の記入があれば、作成の参考に致します。</t>
    </r>
    <r>
      <rPr>
        <b/>
        <sz val="12"/>
        <color indexed="8"/>
        <rFont val="Meiryo UI"/>
        <family val="3"/>
      </rPr>
      <t>任意記入です。</t>
    </r>
  </si>
  <si>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</si>
  <si>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</si>
  <si>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</si>
  <si>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</si>
  <si>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</si>
  <si>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</si>
  <si>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</si>
  <si>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</si>
  <si>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</si>
  <si>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</si>
  <si>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</si>
  <si>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</si>
  <si>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</si>
  <si>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</si>
  <si>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垂井ジュニアバドミントンクラブ</t>
  </si>
  <si>
    <t>本巣JBC</t>
  </si>
  <si>
    <t>垂井ＪＳＣ</t>
  </si>
  <si>
    <t>長森・日野スポーツクラブ　バドミントン部</t>
  </si>
  <si>
    <t>白鳥キッズＢ．Ｃ</t>
  </si>
  <si>
    <t>島ジュニアバドミントンクラブ</t>
  </si>
  <si>
    <t>びとう会</t>
  </si>
  <si>
    <t>岐阜市ＢＢＣ</t>
  </si>
  <si>
    <t>お手伝い</t>
  </si>
  <si>
    <t>２年</t>
  </si>
  <si>
    <t>１年</t>
  </si>
  <si>
    <t>幼稚園</t>
  </si>
  <si>
    <t>①２年生男子シングルス</t>
  </si>
  <si>
    <t>②１年生男子シングルス</t>
  </si>
  <si>
    <t>③２年生女子シングルス</t>
  </si>
  <si>
    <t>④１年生女子シングルス</t>
  </si>
  <si>
    <t>⑤幼稚園男女シングルス</t>
  </si>
  <si>
    <t>幼稚園</t>
  </si>
  <si>
    <t>男女</t>
  </si>
  <si>
    <t>お手伝い</t>
  </si>
  <si>
    <t>Kojima</t>
  </si>
  <si>
    <t>リバース</t>
  </si>
  <si>
    <t>長森・日野</t>
  </si>
  <si>
    <t>参加者数</t>
  </si>
  <si>
    <t>お手伝い</t>
  </si>
  <si>
    <t>１人</t>
  </si>
  <si>
    <t>２人</t>
  </si>
  <si>
    <t>リトルキッズバドミントン大会</t>
  </si>
  <si>
    <t>シングルス</t>
  </si>
  <si>
    <t>大会送付表</t>
  </si>
  <si>
    <t>２年</t>
  </si>
  <si>
    <t>１年</t>
  </si>
  <si>
    <t>番号</t>
  </si>
  <si>
    <t>【審判・お手伝いの方には、昼食をご用意いたします。】</t>
  </si>
  <si>
    <r>
      <t>審判欄に　</t>
    </r>
    <r>
      <rPr>
        <b/>
        <sz val="11"/>
        <rFont val="Meiryo UI"/>
        <family val="3"/>
      </rPr>
      <t>審判の出来る方＝○　・　お手伝いの出来る方＝○　</t>
    </r>
    <r>
      <rPr>
        <sz val="11"/>
        <rFont val="Meiryo UI"/>
        <family val="3"/>
      </rPr>
      <t>を記入して下さい</t>
    </r>
  </si>
  <si>
    <t>little.kids.badminton@loveall-jr.com</t>
  </si>
  <si>
    <t>ショウガクセイバドミントンハイタイカイウンエイイインカイ</t>
  </si>
  <si>
    <t xml:space="preserve"> 《　ゆうちょ銀行以外の金融機関から振り込む場合　》</t>
  </si>
  <si>
    <t>　【注　：　振込金融機関によって口座番号等異なっていますのでご注意下さい】</t>
  </si>
  <si>
    <t>（振 込 人）
団体名・氏名</t>
  </si>
  <si>
    <t>振込時：振込人氏名と共に団体名を必ず記入の事
申込締切日までに振込みする事</t>
  </si>
  <si>
    <t>審判</t>
  </si>
  <si>
    <t>１人</t>
  </si>
  <si>
    <t>１人</t>
  </si>
  <si>
    <t>０人</t>
  </si>
  <si>
    <t>２人</t>
  </si>
  <si>
    <t>３人</t>
  </si>
  <si>
    <t>４人</t>
  </si>
  <si>
    <t>《　参加者数によるお手伝い人数　》</t>
  </si>
  <si>
    <t>※５年生以上の学生は審判員でお願いします</t>
  </si>
  <si>
    <t>（どちらも出来る方は、両方に"〇"ご記入ください。こちらで調整します ）</t>
  </si>
  <si>
    <t>①３年生男子シングルス</t>
  </si>
  <si>
    <t>②２年生男子シングルス</t>
  </si>
  <si>
    <t>３年</t>
  </si>
  <si>
    <t>③１年生男子シングルス</t>
  </si>
  <si>
    <t>④３年生女子シングルス</t>
  </si>
  <si>
    <t>⑤２年生女子シングルス</t>
  </si>
  <si>
    <t>⑥１年生女子シングルス</t>
  </si>
  <si>
    <t>⑦幼稚園男女シングルス</t>
  </si>
  <si>
    <t>３年</t>
  </si>
  <si>
    <t>　１人～　３人</t>
  </si>
  <si>
    <t>　４人～　６人</t>
  </si>
  <si>
    <t>　７人～　９人</t>
  </si>
  <si>
    <t>１０人～１２人</t>
  </si>
  <si>
    <t>１３人～１５人</t>
  </si>
  <si>
    <t>１６人～　　　　　</t>
  </si>
  <si>
    <t>池田</t>
  </si>
  <si>
    <t>大垣北</t>
  </si>
  <si>
    <t>大垣市</t>
  </si>
  <si>
    <t>大垣静里</t>
  </si>
  <si>
    <t>大垣中川</t>
  </si>
  <si>
    <t>大垣東</t>
  </si>
  <si>
    <t>大垣安井</t>
  </si>
  <si>
    <t>大野</t>
  </si>
  <si>
    <t>各務原</t>
  </si>
  <si>
    <t>川島</t>
  </si>
  <si>
    <t>岐南</t>
  </si>
  <si>
    <t>郡上</t>
  </si>
  <si>
    <t>黒野</t>
  </si>
  <si>
    <t>神戸</t>
  </si>
  <si>
    <t>真正</t>
  </si>
  <si>
    <t>高山</t>
  </si>
  <si>
    <t>多治見</t>
  </si>
  <si>
    <t>垂井</t>
  </si>
  <si>
    <t>羽島</t>
  </si>
  <si>
    <t>本巣</t>
  </si>
  <si>
    <t>柳津</t>
  </si>
  <si>
    <t>白鳥</t>
  </si>
  <si>
    <t>島</t>
  </si>
  <si>
    <t>岐阜市</t>
  </si>
  <si>
    <t>可児</t>
  </si>
  <si>
    <t>精華</t>
  </si>
  <si>
    <t>荘川</t>
  </si>
  <si>
    <t>Impact</t>
  </si>
  <si>
    <t>HIDA</t>
  </si>
  <si>
    <t>KojimaBC</t>
  </si>
  <si>
    <t>可児ＢＣ</t>
  </si>
  <si>
    <t>精華スポーツクラブ</t>
  </si>
  <si>
    <t>荘川ジュニアバドミントンクラブ</t>
  </si>
  <si>
    <t>Team IMPACT</t>
  </si>
  <si>
    <t>HIDA.T.B.C</t>
  </si>
  <si>
    <t>岐阜西</t>
  </si>
  <si>
    <t>岐阜西バドミントンクラブ</t>
  </si>
  <si>
    <t>第５回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</si>
</sst>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年&quot;"/>
    <numFmt numFmtId="177" formatCode="00000000"/>
    <numFmt numFmtId="178" formatCode="&quot;(&quot;##########&quot;)&quot;"/>
    <numFmt numFmtId="179" formatCode="0_);[Red]\(0\)"/>
    <numFmt numFmtId="180" formatCode="m&quot;月&quot;d&quot;日&quot;;@"/>
    <numFmt numFmtId="181" formatCode="&quot;¥&quot;#,##0_);[Red]\(&quot;¥&quot;#,##0\)"/>
  </numFmts>
  <fonts count="82">
    <font>
      <sz val="11"/>
      <color theme="1"/>
      <name val="Calibri"/>
      <family val="3"/>
    </font>
    <font>
      <sz val="11"/>
      <color indexed="8"/>
      <name val="ＭＳ Ｐゴシック"/>
      <family val="3"/>
    </font>
    <font>
      <sz val="6"/>
      <name val="ＭＳ Ｐゴシック"/>
      <family val="3"/>
    </font>
    <font>
      <sz val="16"/>
      <name val="Meiryo UI"/>
      <family val="3"/>
    </font>
    <font>
      <sz val="11"/>
      <name val="Meiryo UI"/>
      <family val="3"/>
    </font>
    <font>
      <b/>
      <sz val="9"/>
      <name val="ＭＳ Ｐゴシック"/>
      <family val="3"/>
    </font>
    <font>
      <sz val="9"/>
      <name val="ＭＳ Ｐゴシック"/>
      <family val="3"/>
    </font>
    <font>
      <b/>
      <sz val="9"/>
      <name val="MS P ゴシック"/>
      <family val="3"/>
    </font>
    <font>
      <sz val="9"/>
      <name val="MS P ゴシック"/>
      <family val="3"/>
    </font>
    <font>
      <sz val="24"/>
      <name val="Meiryo UI"/>
      <family val="3"/>
    </font>
    <font>
      <sz val="28"/>
      <name val="Meiryo UI"/>
      <family val="3"/>
    </font>
    <font>
      <sz val="18"/>
      <name val="Meiryo UI"/>
      <family val="3"/>
    </font>
    <font>
      <sz val="9"/>
      <name val="Meiryo UI"/>
      <family val="3"/>
    </font>
    <font>
      <b/>
      <sz val="11"/>
      <name val="Meiryo UI"/>
      <family val="3"/>
    </font>
    <font>
      <b/>
      <sz val="11"/>
      <color indexed="10"/>
      <name val="Meiryo UI"/>
      <family val="3"/>
    </font>
    <font>
      <u val="single"/>
      <sz val="11"/>
      <color indexed="12"/>
      <name val="ＭＳ Ｐゴシック"/>
      <family val="3"/>
    </font>
    <font>
      <u val="single"/>
      <sz val="11"/>
      <color indexed="12"/>
      <name val="Meiryo UI"/>
      <family val="3"/>
    </font>
    <font>
      <b/>
      <sz val="14"/>
      <color indexed="10"/>
      <name val="Meiryo UI"/>
      <family val="3"/>
    </font>
    <font>
      <b/>
      <sz val="18"/>
      <color indexed="10"/>
      <name val="Meiryo UI"/>
      <family val="3"/>
    </font>
    <font>
      <b/>
      <sz val="18"/>
      <name val="Meiryo UI"/>
      <family val="3"/>
    </font>
    <font>
      <b/>
      <sz val="14"/>
      <name val="Meiryo UI"/>
      <family val="3"/>
    </font>
    <font>
      <b/>
      <sz val="12"/>
      <name val="Meiryo UI"/>
      <family val="3"/>
    </font>
    <font>
      <b/>
      <sz val="16"/>
      <name val="Meiryo UI"/>
      <family val="3"/>
    </font>
    <font>
      <sz val="20"/>
      <name val="Meiryo UI"/>
      <family val="3"/>
    </font>
    <font>
      <sz val="12"/>
      <name val="Meiryo UI"/>
      <family val="3"/>
    </font>
    <font>
      <b/>
      <sz val="20"/>
      <name val="Meiryo UI"/>
      <family val="3"/>
    </font>
    <font>
      <sz val="11"/>
      <color indexed="8"/>
      <name val="Meiryo UI"/>
      <family val="3"/>
    </font>
    <font>
      <sz val="12"/>
      <color indexed="10"/>
      <name val="Meiryo UI"/>
      <family val="3"/>
    </font>
    <font>
      <sz val="16"/>
      <color indexed="8"/>
      <name val="Meiryo UI"/>
      <family val="3"/>
    </font>
    <font>
      <sz val="24"/>
      <name val="ＭＳ Ｐゴシック"/>
      <family val="3"/>
    </font>
    <font>
      <sz val="28"/>
      <name val="ＭＳ Ｐゴシック"/>
      <family val="3"/>
    </font>
    <font>
      <sz val="16"/>
      <name val="ＭＳ Ｐゴシック"/>
      <family val="3"/>
    </font>
    <font>
      <b/>
      <sz val="12"/>
      <color indexed="8"/>
      <name val="Meiryo UI"/>
      <family val="3"/>
    </font>
    <font>
      <sz val="12"/>
      <color indexed="8"/>
      <name val="Meiryo UI"/>
      <family val="3"/>
    </font>
    <font>
      <b/>
      <sz val="12"/>
      <color indexed="30"/>
      <name val="Meiryo UI"/>
      <family val="3"/>
    </font>
    <font>
      <sz val="11"/>
      <color indexed="9"/>
      <name val="ＭＳ Ｐゴシック"/>
      <family val="3"/>
    </font>
    <font>
      <sz val="11"/>
      <name val="ＭＳ Ｐゴシック"/>
      <family val="3"/>
    </font>
    <font>
      <b/>
      <sz val="12"/>
      <name val="ＭＳ Ｐゴシック"/>
      <family val="3"/>
    </font>
    <font>
      <b/>
      <sz val="20"/>
      <color indexed="8"/>
      <name val="HGS創英角ﾎﾟｯﾌﾟ体"/>
      <family val="3"/>
    </font>
    <font>
      <sz val="14"/>
      <name val="Meiryo UI"/>
      <family val="3"/>
    </font>
    <font>
      <b/>
      <sz val="16"/>
      <name val="ＭＳ Ｐゴシック"/>
      <family val="3"/>
    </font>
    <font>
      <sz val="12"/>
      <color indexed="9"/>
      <name val="Meiryo UI"/>
      <family val="3"/>
    </font>
    <font>
      <sz val="10"/>
      <color indexed="8"/>
      <name val="Meiryo UI"/>
      <family val="3"/>
    </font>
    <font>
      <sz val="16"/>
      <color indexed="9"/>
      <name val="Meiryo UI"/>
      <family val="3"/>
    </font>
    <font>
      <sz val="11"/>
      <color indexed="9"/>
      <name val="Meiryo UI"/>
      <family val="3"/>
    </font>
    <font>
      <b/>
      <sz val="11"/>
      <color indexed="9"/>
      <name val="Meiryo UI"/>
      <family val="3"/>
    </font>
    <font>
      <b/>
      <sz val="12"/>
      <color indexed="9"/>
      <name val="Meiryo UI"/>
      <family val="3"/>
    </font>
    <font>
      <sz val="12"/>
      <color indexed="12"/>
      <name val="Meiryo UI"/>
      <family val="3"/>
    </font>
    <font>
      <b/>
      <sz val="11"/>
      <color indexed="12"/>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mediumGray">
        <fgColor indexed="9"/>
        <bgColor indexed="9"/>
      </patternFill>
    </fill>
    <fill>
      <patternFill patternType="solid">
        <fgColor indexed="43"/>
        <bgColor indexed="64"/>
      </patternFill>
    </fill>
    <fill>
      <patternFill patternType="gray0625">
        <fgColor indexed="47"/>
        <bgColor indexed="9"/>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style="medium"/>
      <right/>
      <top style="medium"/>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bottom/>
    </border>
    <border>
      <left style="medium"/>
      <right style="medium"/>
      <top style="thin"/>
      <bottom style="medium"/>
    </border>
    <border>
      <left/>
      <right/>
      <top style="medium"/>
      <bottom/>
    </border>
    <border>
      <left/>
      <right/>
      <top/>
      <bottom style="medium"/>
    </border>
    <border>
      <left style="medium"/>
      <right style="thin"/>
      <top style="medium"/>
      <bottom/>
    </border>
    <border>
      <left style="medium"/>
      <right style="thin"/>
      <top/>
      <bottom style="medium"/>
    </border>
    <border>
      <left style="medium"/>
      <right style="medium"/>
      <top/>
      <bottom style="thin"/>
    </border>
    <border>
      <left style="thin"/>
      <right style="thin"/>
      <top style="medium"/>
      <bottom/>
    </border>
    <border>
      <left style="thin"/>
      <right style="medium"/>
      <top style="medium"/>
      <botto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color indexed="63"/>
      </bottom>
    </border>
    <border>
      <left/>
      <right/>
      <top style="thin"/>
      <bottom style="thin"/>
    </border>
    <border>
      <left/>
      <right>
        <color indexed="63"/>
      </right>
      <top/>
      <bottom style="double"/>
    </border>
    <border>
      <left>
        <color indexed="63"/>
      </left>
      <right style="thin"/>
      <top style="thin"/>
      <bottom style="thin"/>
    </border>
    <border>
      <left/>
      <right/>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medium"/>
    </border>
    <border>
      <left/>
      <right style="thin"/>
      <top style="medium"/>
      <bottom style="medium"/>
    </border>
    <border>
      <left style="thin"/>
      <right>
        <color indexed="63"/>
      </right>
      <top style="medium"/>
      <bottom style="medium"/>
    </border>
    <border>
      <left>
        <color indexed="63"/>
      </left>
      <right style="medium"/>
      <top style="medium"/>
      <bottom style="medium"/>
    </border>
    <border>
      <left style="slantDashDot"/>
      <right/>
      <top style="slantDashDot"/>
      <bottom/>
    </border>
    <border>
      <left/>
      <right/>
      <top style="slantDashDot"/>
      <bottom/>
    </border>
    <border>
      <left/>
      <right style="slantDashDot"/>
      <top style="slantDashDot"/>
      <bottom/>
    </border>
    <border>
      <left style="slantDashDot"/>
      <right/>
      <top/>
      <bottom style="slantDashDot"/>
    </border>
    <border>
      <left/>
      <right/>
      <top/>
      <bottom style="slantDashDot"/>
    </border>
    <border>
      <left/>
      <right style="slantDashDot"/>
      <top/>
      <bottom style="slantDashDot"/>
    </border>
    <border>
      <left style="medium"/>
      <right>
        <color indexed="63"/>
      </right>
      <top style="medium"/>
      <bottom>
        <color indexed="63"/>
      </bottom>
    </border>
    <border>
      <left/>
      <right/>
      <top/>
      <bottom style="thin"/>
    </border>
    <border>
      <left>
        <color indexed="63"/>
      </left>
      <right style="thin"/>
      <top>
        <color indexed="63"/>
      </top>
      <bottom style="thin"/>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right style="thin"/>
      <top style="thin"/>
      <bottom/>
    </border>
    <border>
      <left/>
      <right style="thin"/>
      <top/>
      <bottom style="medium"/>
    </border>
    <border>
      <left style="medium"/>
      <right/>
      <top style="thin"/>
      <bottom/>
    </border>
    <border>
      <left/>
      <right/>
      <top style="thin"/>
      <bottom/>
    </border>
    <border>
      <left style="medium"/>
      <right>
        <color indexed="63"/>
      </right>
      <top>
        <color indexed="63"/>
      </top>
      <bottom style="medium"/>
    </border>
    <border>
      <left style="thin"/>
      <right style="thin"/>
      <top/>
      <bottom style="medium"/>
    </border>
    <border>
      <left style="thin"/>
      <right style="medium"/>
      <top/>
      <bottom style="medium"/>
    </border>
    <border>
      <left>
        <color indexed="63"/>
      </left>
      <right style="medium"/>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1" fillId="0" borderId="0">
      <alignment vertical="center"/>
      <protection/>
    </xf>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0" borderId="4" applyNumberFormat="0" applyAlignment="0" applyProtection="0"/>
    <xf numFmtId="0" fontId="79" fillId="0" borderId="0">
      <alignment vertical="center"/>
      <protection/>
    </xf>
    <xf numFmtId="0" fontId="36" fillId="0" borderId="0">
      <alignment vertical="center"/>
      <protection/>
    </xf>
    <xf numFmtId="0" fontId="80" fillId="31" borderId="0" applyNumberFormat="0" applyBorder="0" applyAlignment="0" applyProtection="0"/>
  </cellStyleXfs>
  <cellXfs count="259">
    <xf numFmtId="0" fontId="0" fillId="0" borderId="0" xfId="0" applyFont="1" applyAlignment="1">
      <alignment vertical="center"/>
    </xf>
    <xf numFmtId="0" fontId="4" fillId="0" borderId="0" xfId="0" applyFont="1" applyAlignment="1">
      <alignment vertical="center"/>
    </xf>
    <xf numFmtId="0" fontId="21" fillId="0" borderId="10" xfId="0" applyFont="1" applyBorder="1" applyAlignment="1">
      <alignment horizontal="center" vertical="center"/>
    </xf>
    <xf numFmtId="0" fontId="26" fillId="0" borderId="0" xfId="0" applyFont="1" applyBorder="1" applyAlignment="1">
      <alignment vertical="center"/>
    </xf>
    <xf numFmtId="0" fontId="26" fillId="0" borderId="0" xfId="0" applyFont="1" applyAlignment="1">
      <alignment vertical="center"/>
    </xf>
    <xf numFmtId="0" fontId="26" fillId="0" borderId="0" xfId="62" applyFont="1">
      <alignment vertical="center"/>
      <protection/>
    </xf>
    <xf numFmtId="0" fontId="20" fillId="32" borderId="10" xfId="62" applyFont="1" applyFill="1" applyBorder="1" applyAlignment="1">
      <alignment horizontal="center" vertical="center"/>
      <protection/>
    </xf>
    <xf numFmtId="0" fontId="22" fillId="32" borderId="10" xfId="62" applyFont="1" applyFill="1" applyBorder="1" applyAlignment="1">
      <alignment horizontal="center" vertical="center"/>
      <protection/>
    </xf>
    <xf numFmtId="0" fontId="26" fillId="0" borderId="0" xfId="62" applyFont="1" applyBorder="1">
      <alignment vertical="center"/>
      <protection/>
    </xf>
    <xf numFmtId="0" fontId="21" fillId="0" borderId="10" xfId="62" applyNumberFormat="1" applyFont="1" applyBorder="1" applyAlignment="1">
      <alignment horizontal="center" vertical="center"/>
      <protection/>
    </xf>
    <xf numFmtId="0" fontId="26" fillId="0" borderId="0" xfId="62" applyFont="1" applyAlignment="1">
      <alignment horizontal="center" vertical="center"/>
      <protection/>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32" fillId="0" borderId="10" xfId="62" applyFont="1" applyBorder="1" applyAlignment="1">
      <alignment horizontal="center" vertical="center"/>
      <protection/>
    </xf>
    <xf numFmtId="0" fontId="32" fillId="0" borderId="10" xfId="62" applyFont="1" applyBorder="1" applyAlignment="1">
      <alignment horizontal="center" vertical="center" wrapText="1"/>
      <protection/>
    </xf>
    <xf numFmtId="0" fontId="32" fillId="0" borderId="10" xfId="62" applyNumberFormat="1" applyFont="1" applyBorder="1" applyAlignment="1">
      <alignment horizontal="center" vertical="center" wrapText="1"/>
      <protection/>
    </xf>
    <xf numFmtId="0" fontId="32" fillId="0" borderId="0" xfId="62" applyFont="1">
      <alignment vertical="center"/>
      <protection/>
    </xf>
    <xf numFmtId="0" fontId="32" fillId="0" borderId="0" xfId="62" applyFont="1" applyAlignment="1">
      <alignment vertical="center"/>
      <protection/>
    </xf>
    <xf numFmtId="0" fontId="32" fillId="33" borderId="0" xfId="62" applyFont="1" applyFill="1" applyAlignment="1">
      <alignment vertical="center"/>
      <protection/>
    </xf>
    <xf numFmtId="0" fontId="32" fillId="33" borderId="0" xfId="62" applyFont="1" applyFill="1">
      <alignment vertical="center"/>
      <protection/>
    </xf>
    <xf numFmtId="0" fontId="21" fillId="33" borderId="0" xfId="0" applyFont="1" applyFill="1" applyAlignment="1">
      <alignment vertical="center"/>
    </xf>
    <xf numFmtId="0" fontId="32" fillId="0" borderId="0" xfId="62" applyFont="1" applyAlignment="1">
      <alignment horizontal="center" vertical="center"/>
      <protection/>
    </xf>
    <xf numFmtId="0" fontId="33" fillId="0" borderId="0" xfId="62" applyFont="1">
      <alignment vertical="center"/>
      <protection/>
    </xf>
    <xf numFmtId="0" fontId="33" fillId="0" borderId="0" xfId="62" applyFont="1" applyAlignment="1">
      <alignment horizontal="center" vertical="center"/>
      <protection/>
    </xf>
    <xf numFmtId="0" fontId="33" fillId="0" borderId="0" xfId="62" applyFont="1" applyAlignment="1">
      <alignment horizontal="right" vertical="center"/>
      <protection/>
    </xf>
    <xf numFmtId="0" fontId="33" fillId="33" borderId="0" xfId="62" applyFont="1" applyFill="1">
      <alignment vertical="center"/>
      <protection/>
    </xf>
    <xf numFmtId="0" fontId="24" fillId="33" borderId="0" xfId="0" applyFont="1" applyFill="1" applyAlignment="1">
      <alignment vertical="center"/>
    </xf>
    <xf numFmtId="0" fontId="33" fillId="0" borderId="12" xfId="62" applyFont="1" applyBorder="1">
      <alignment vertical="center"/>
      <protection/>
    </xf>
    <xf numFmtId="0" fontId="33" fillId="0" borderId="0" xfId="62" applyFont="1" applyAlignment="1">
      <alignment vertical="center" shrinkToFit="1"/>
      <protection/>
    </xf>
    <xf numFmtId="0" fontId="24" fillId="33" borderId="13" xfId="0" applyFont="1" applyFill="1" applyBorder="1" applyAlignment="1">
      <alignment vertical="center"/>
    </xf>
    <xf numFmtId="0" fontId="24" fillId="33" borderId="14" xfId="0" applyFont="1" applyFill="1" applyBorder="1" applyAlignment="1">
      <alignment vertical="center"/>
    </xf>
    <xf numFmtId="0" fontId="33" fillId="33" borderId="0" xfId="62" applyFont="1" applyFill="1">
      <alignment vertical="center"/>
      <protection/>
    </xf>
    <xf numFmtId="0" fontId="24" fillId="33" borderId="15" xfId="0" applyFont="1" applyFill="1" applyBorder="1" applyAlignment="1">
      <alignment vertical="center"/>
    </xf>
    <xf numFmtId="0" fontId="24" fillId="33" borderId="16" xfId="0" applyFont="1" applyFill="1" applyBorder="1" applyAlignment="1">
      <alignment vertical="center"/>
    </xf>
    <xf numFmtId="0" fontId="33" fillId="33" borderId="0" xfId="62" applyFont="1" applyFill="1" applyAlignment="1">
      <alignment horizontal="center" vertical="center"/>
      <protection/>
    </xf>
    <xf numFmtId="0" fontId="33" fillId="0" borderId="0" xfId="62" applyFont="1">
      <alignment vertical="center"/>
      <protection/>
    </xf>
    <xf numFmtId="0" fontId="24" fillId="33" borderId="17" xfId="0" applyFont="1" applyFill="1" applyBorder="1" applyAlignment="1">
      <alignment vertical="center"/>
    </xf>
    <xf numFmtId="0" fontId="24" fillId="33" borderId="16" xfId="0" applyFont="1" applyFill="1" applyBorder="1" applyAlignment="1">
      <alignment vertical="center"/>
    </xf>
    <xf numFmtId="0" fontId="24" fillId="33" borderId="16" xfId="0" applyFont="1" applyFill="1" applyBorder="1" applyAlignment="1">
      <alignment vertical="center" shrinkToFit="1"/>
    </xf>
    <xf numFmtId="0" fontId="24" fillId="33" borderId="18" xfId="0" applyFont="1" applyFill="1" applyBorder="1" applyAlignment="1">
      <alignment vertical="center"/>
    </xf>
    <xf numFmtId="0" fontId="33" fillId="0" borderId="0" xfId="62" applyFont="1" applyAlignment="1">
      <alignment horizontal="left" vertical="center"/>
      <protection/>
    </xf>
    <xf numFmtId="0" fontId="33" fillId="33" borderId="0" xfId="62" applyFont="1" applyFill="1" applyAlignment="1">
      <alignment horizontal="left" vertical="center"/>
      <protection/>
    </xf>
    <xf numFmtId="0" fontId="35" fillId="0" borderId="0" xfId="0" applyFont="1" applyBorder="1" applyAlignment="1">
      <alignment vertical="center"/>
    </xf>
    <xf numFmtId="0" fontId="33" fillId="33" borderId="0" xfId="62" applyFont="1" applyFill="1" applyAlignment="1">
      <alignment vertical="center" wrapText="1"/>
      <protection/>
    </xf>
    <xf numFmtId="0" fontId="4" fillId="33" borderId="0" xfId="0" applyFont="1" applyFill="1" applyAlignment="1">
      <alignment vertical="center"/>
    </xf>
    <xf numFmtId="0" fontId="29" fillId="33" borderId="0" xfId="0" applyFont="1" applyFill="1" applyAlignment="1">
      <alignment horizontal="left" vertical="center"/>
    </xf>
    <xf numFmtId="0" fontId="4"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wrapText="1"/>
    </xf>
    <xf numFmtId="0" fontId="31" fillId="32" borderId="0" xfId="0" applyNumberFormat="1" applyFont="1" applyFill="1" applyAlignment="1">
      <alignment horizontal="right" vertical="center"/>
    </xf>
    <xf numFmtId="0" fontId="9" fillId="32" borderId="0" xfId="0" applyFont="1" applyFill="1" applyAlignment="1">
      <alignment vertical="center"/>
    </xf>
    <xf numFmtId="0" fontId="33" fillId="32" borderId="0" xfId="62" applyFont="1" applyFill="1">
      <alignment vertical="center"/>
      <protection/>
    </xf>
    <xf numFmtId="0" fontId="0" fillId="32" borderId="0" xfId="0" applyFill="1" applyAlignment="1">
      <alignment vertical="center"/>
    </xf>
    <xf numFmtId="0" fontId="30" fillId="32" borderId="0" xfId="0" applyNumberFormat="1" applyFont="1" applyFill="1" applyAlignment="1">
      <alignment horizontal="center" vertical="center" wrapText="1"/>
    </xf>
    <xf numFmtId="0" fontId="3" fillId="32" borderId="0" xfId="0" applyFont="1" applyFill="1" applyAlignment="1">
      <alignment horizontal="center" vertical="center"/>
    </xf>
    <xf numFmtId="0" fontId="3" fillId="32" borderId="0" xfId="0" applyFont="1" applyFill="1" applyAlignment="1">
      <alignment horizontal="left" vertical="center"/>
    </xf>
    <xf numFmtId="0" fontId="9" fillId="32" borderId="0" xfId="0" applyFont="1" applyFill="1" applyAlignment="1">
      <alignment horizontal="left" vertical="center"/>
    </xf>
    <xf numFmtId="0" fontId="9" fillId="32" borderId="0" xfId="0" applyFont="1" applyFill="1" applyBorder="1" applyAlignment="1">
      <alignment horizontal="center" vertical="center"/>
    </xf>
    <xf numFmtId="0" fontId="29" fillId="32" borderId="0" xfId="0" applyFont="1" applyFill="1" applyAlignment="1">
      <alignment horizontal="right" vertical="center"/>
    </xf>
    <xf numFmtId="0" fontId="12" fillId="32" borderId="0" xfId="0" applyFont="1" applyFill="1" applyAlignment="1">
      <alignment horizontal="right" vertical="center"/>
    </xf>
    <xf numFmtId="0" fontId="4" fillId="32" borderId="0" xfId="0" applyFont="1" applyFill="1" applyAlignment="1">
      <alignment vertical="center"/>
    </xf>
    <xf numFmtId="0" fontId="12" fillId="32" borderId="0" xfId="0" applyFont="1" applyFill="1" applyBorder="1" applyAlignment="1">
      <alignment horizontal="right" vertical="center"/>
    </xf>
    <xf numFmtId="0" fontId="13" fillId="32" borderId="0" xfId="0" applyFont="1" applyFill="1" applyAlignment="1">
      <alignment horizontal="left" vertical="center"/>
    </xf>
    <xf numFmtId="0" fontId="11" fillId="32" borderId="19" xfId="0" applyFont="1" applyFill="1" applyBorder="1" applyAlignment="1">
      <alignment vertical="center" wrapText="1"/>
    </xf>
    <xf numFmtId="0" fontId="11" fillId="32" borderId="0" xfId="0" applyFont="1" applyFill="1" applyBorder="1" applyAlignment="1">
      <alignment horizontal="center" vertical="center" wrapText="1"/>
    </xf>
    <xf numFmtId="0" fontId="12" fillId="32" borderId="0" xfId="0" applyFont="1" applyFill="1" applyBorder="1" applyAlignment="1">
      <alignment vertical="center"/>
    </xf>
    <xf numFmtId="0" fontId="4" fillId="32" borderId="0" xfId="0" applyFont="1" applyFill="1" applyAlignment="1">
      <alignment horizontal="left" vertical="center"/>
    </xf>
    <xf numFmtId="0" fontId="11" fillId="32" borderId="0" xfId="0" applyFont="1" applyFill="1" applyBorder="1" applyAlignment="1">
      <alignment vertical="center" wrapText="1"/>
    </xf>
    <xf numFmtId="0" fontId="4" fillId="32" borderId="0" xfId="0" applyFont="1" applyFill="1" applyBorder="1" applyAlignment="1">
      <alignment horizontal="right" vertical="center"/>
    </xf>
    <xf numFmtId="0" fontId="20" fillId="32" borderId="0" xfId="0" applyFont="1" applyFill="1" applyBorder="1" applyAlignment="1">
      <alignment vertical="center"/>
    </xf>
    <xf numFmtId="0" fontId="4" fillId="32" borderId="20" xfId="0" applyFont="1" applyFill="1" applyBorder="1" applyAlignment="1">
      <alignment vertical="center"/>
    </xf>
    <xf numFmtId="0" fontId="4" fillId="32" borderId="0" xfId="0" applyFont="1" applyFill="1" applyBorder="1" applyAlignment="1">
      <alignment vertical="center"/>
    </xf>
    <xf numFmtId="0" fontId="18" fillId="32" borderId="0" xfId="0" applyFont="1" applyFill="1" applyBorder="1" applyAlignment="1">
      <alignment horizontal="left" vertical="center"/>
    </xf>
    <xf numFmtId="0" fontId="17" fillId="32" borderId="0" xfId="0" applyFont="1" applyFill="1" applyBorder="1" applyAlignment="1">
      <alignment vertical="center"/>
    </xf>
    <xf numFmtId="0" fontId="19" fillId="32" borderId="0" xfId="0" applyFont="1" applyFill="1" applyBorder="1" applyAlignment="1">
      <alignment horizontal="left" vertical="center"/>
    </xf>
    <xf numFmtId="0" fontId="24" fillId="32" borderId="21" xfId="0" applyFont="1" applyFill="1" applyBorder="1" applyAlignment="1">
      <alignment vertical="center"/>
    </xf>
    <xf numFmtId="0" fontId="24" fillId="32" borderId="0" xfId="0" applyFont="1" applyFill="1" applyAlignment="1">
      <alignment vertical="center"/>
    </xf>
    <xf numFmtId="0" fontId="24" fillId="34" borderId="0" xfId="0" applyFont="1" applyFill="1" applyAlignment="1">
      <alignment vertical="center"/>
    </xf>
    <xf numFmtId="0" fontId="24" fillId="32" borderId="22" xfId="0" applyFont="1" applyFill="1" applyBorder="1" applyAlignment="1">
      <alignment horizontal="center" vertical="center"/>
    </xf>
    <xf numFmtId="0" fontId="27" fillId="32" borderId="0" xfId="0" applyFont="1" applyFill="1" applyBorder="1" applyAlignment="1">
      <alignment horizontal="center" vertical="center" wrapText="1"/>
    </xf>
    <xf numFmtId="0" fontId="21" fillId="32" borderId="0" xfId="0" applyFont="1" applyFill="1" applyBorder="1" applyAlignment="1">
      <alignment horizontal="center" vertical="center"/>
    </xf>
    <xf numFmtId="0" fontId="10" fillId="32" borderId="0" xfId="0" applyFont="1" applyFill="1" applyBorder="1" applyAlignment="1">
      <alignment vertical="center"/>
    </xf>
    <xf numFmtId="0" fontId="20" fillId="32" borderId="0" xfId="0" applyFont="1" applyFill="1" applyAlignment="1">
      <alignment horizontal="center" vertical="center"/>
    </xf>
    <xf numFmtId="0" fontId="24" fillId="32" borderId="0" xfId="0" applyFont="1" applyFill="1" applyAlignment="1">
      <alignment vertical="center"/>
    </xf>
    <xf numFmtId="0" fontId="24" fillId="32" borderId="0" xfId="0" applyFont="1" applyFill="1" applyAlignment="1">
      <alignment horizontal="right" vertical="center"/>
    </xf>
    <xf numFmtId="0" fontId="20" fillId="32" borderId="0" xfId="0" applyFont="1" applyFill="1" applyAlignment="1">
      <alignment horizontal="left" vertical="center"/>
    </xf>
    <xf numFmtId="0" fontId="4" fillId="32" borderId="0" xfId="0" applyFont="1" applyFill="1" applyAlignment="1">
      <alignment horizontal="center" vertical="center"/>
    </xf>
    <xf numFmtId="0" fontId="14" fillId="32" borderId="0" xfId="0" applyFont="1" applyFill="1" applyAlignment="1">
      <alignment horizontal="left" vertical="center"/>
    </xf>
    <xf numFmtId="0" fontId="23" fillId="32" borderId="0" xfId="0" applyFont="1" applyFill="1" applyAlignment="1">
      <alignment vertical="center"/>
    </xf>
    <xf numFmtId="0" fontId="13" fillId="32" borderId="0" xfId="0" applyFont="1" applyFill="1" applyAlignment="1">
      <alignment vertical="center"/>
    </xf>
    <xf numFmtId="0" fontId="21" fillId="32" borderId="0" xfId="0" applyFont="1" applyFill="1" applyAlignment="1">
      <alignment vertical="center"/>
    </xf>
    <xf numFmtId="0" fontId="21" fillId="32" borderId="0" xfId="0" applyFont="1" applyFill="1" applyAlignment="1">
      <alignment horizontal="left" vertical="center"/>
    </xf>
    <xf numFmtId="0" fontId="20" fillId="32" borderId="0" xfId="0" applyFont="1" applyFill="1" applyAlignment="1">
      <alignment vertical="center"/>
    </xf>
    <xf numFmtId="0" fontId="25" fillId="32" borderId="0" xfId="0" applyFont="1" applyFill="1" applyAlignment="1">
      <alignment vertical="center"/>
    </xf>
    <xf numFmtId="0" fontId="11" fillId="32" borderId="0" xfId="0" applyFont="1" applyFill="1" applyAlignment="1">
      <alignment vertical="center"/>
    </xf>
    <xf numFmtId="0" fontId="4" fillId="0" borderId="0" xfId="0" applyFont="1" applyFill="1" applyAlignment="1">
      <alignment vertical="center"/>
    </xf>
    <xf numFmtId="0" fontId="29" fillId="32" borderId="0" xfId="0" applyFont="1" applyFill="1" applyAlignment="1">
      <alignment horizontal="left" vertical="center"/>
    </xf>
    <xf numFmtId="0" fontId="33" fillId="33" borderId="0" xfId="62" applyFont="1" applyFill="1" applyBorder="1" applyAlignment="1">
      <alignment horizontal="center" vertical="center"/>
      <protection/>
    </xf>
    <xf numFmtId="176" fontId="33" fillId="33" borderId="0" xfId="62" applyNumberFormat="1" applyFont="1" applyFill="1" applyBorder="1" applyAlignment="1">
      <alignment horizontal="center" vertical="center"/>
      <protection/>
    </xf>
    <xf numFmtId="0" fontId="0" fillId="33" borderId="0" xfId="0" applyFill="1" applyBorder="1" applyAlignment="1">
      <alignment vertical="center"/>
    </xf>
    <xf numFmtId="0" fontId="37" fillId="35" borderId="10" xfId="63" applyFont="1" applyFill="1" applyBorder="1" applyAlignment="1">
      <alignment vertical="center"/>
      <protection/>
    </xf>
    <xf numFmtId="0" fontId="27" fillId="0" borderId="0" xfId="62" applyFont="1">
      <alignment vertical="center"/>
      <protection/>
    </xf>
    <xf numFmtId="0" fontId="24" fillId="33" borderId="23" xfId="0" applyFont="1" applyFill="1" applyBorder="1" applyAlignment="1">
      <alignment vertical="center"/>
    </xf>
    <xf numFmtId="0" fontId="25" fillId="32" borderId="0" xfId="0" applyFont="1" applyFill="1" applyBorder="1" applyAlignment="1">
      <alignment vertical="center"/>
    </xf>
    <xf numFmtId="0" fontId="4" fillId="32" borderId="0" xfId="0" applyFont="1" applyFill="1" applyBorder="1" applyAlignment="1">
      <alignment vertical="center"/>
    </xf>
    <xf numFmtId="0" fontId="23" fillId="32" borderId="0" xfId="0" applyFont="1" applyFill="1" applyBorder="1" applyAlignment="1">
      <alignment vertical="center"/>
    </xf>
    <xf numFmtId="0" fontId="24" fillId="32" borderId="0" xfId="0" applyFont="1" applyFill="1" applyBorder="1" applyAlignment="1">
      <alignment vertical="center"/>
    </xf>
    <xf numFmtId="0" fontId="13" fillId="32" borderId="0" xfId="0" applyFont="1" applyFill="1" applyBorder="1" applyAlignment="1">
      <alignment vertical="center"/>
    </xf>
    <xf numFmtId="0" fontId="4" fillId="32" borderId="24" xfId="0" applyFont="1" applyFill="1" applyBorder="1" applyAlignment="1">
      <alignment horizontal="center" vertical="center"/>
    </xf>
    <xf numFmtId="0" fontId="4" fillId="32" borderId="25" xfId="0" applyFont="1" applyFill="1" applyBorder="1" applyAlignment="1">
      <alignment horizontal="center" vertical="center"/>
    </xf>
    <xf numFmtId="0" fontId="32" fillId="35" borderId="0" xfId="62" applyFont="1" applyFill="1" applyAlignment="1">
      <alignment horizontal="center" vertical="center"/>
      <protection/>
    </xf>
    <xf numFmtId="0" fontId="24" fillId="32" borderId="26" xfId="0" applyFont="1" applyFill="1" applyBorder="1" applyAlignment="1">
      <alignment horizontal="center" vertical="center"/>
    </xf>
    <xf numFmtId="0" fontId="24" fillId="32" borderId="27" xfId="0" applyFont="1" applyFill="1" applyBorder="1" applyAlignment="1">
      <alignment horizontal="center" vertical="center"/>
    </xf>
    <xf numFmtId="0" fontId="10" fillId="32" borderId="28" xfId="0" applyFont="1" applyFill="1" applyBorder="1" applyAlignment="1">
      <alignment vertical="center"/>
    </xf>
    <xf numFmtId="0" fontId="24" fillId="32" borderId="29" xfId="0" applyFont="1" applyFill="1" applyBorder="1" applyAlignment="1">
      <alignment horizontal="center" vertical="center"/>
    </xf>
    <xf numFmtId="0" fontId="24" fillId="32" borderId="30" xfId="0" applyFont="1" applyFill="1" applyBorder="1" applyAlignment="1">
      <alignment horizontal="center" vertical="center"/>
    </xf>
    <xf numFmtId="0" fontId="24" fillId="32" borderId="31" xfId="0" applyFont="1" applyFill="1" applyBorder="1" applyAlignment="1">
      <alignment horizontal="center" vertical="center"/>
    </xf>
    <xf numFmtId="0" fontId="21" fillId="32" borderId="10" xfId="0" applyFont="1" applyFill="1" applyBorder="1" applyAlignment="1">
      <alignment horizontal="center" vertical="center"/>
    </xf>
    <xf numFmtId="0" fontId="26" fillId="0" borderId="10" xfId="0" applyFont="1" applyBorder="1" applyAlignment="1">
      <alignment vertical="center"/>
    </xf>
    <xf numFmtId="181" fontId="26" fillId="0" borderId="10" xfId="0" applyNumberFormat="1" applyFont="1" applyBorder="1" applyAlignment="1">
      <alignment vertical="center"/>
    </xf>
    <xf numFmtId="180" fontId="26" fillId="0" borderId="10" xfId="0" applyNumberFormat="1" applyFont="1" applyBorder="1" applyAlignment="1">
      <alignment vertical="center"/>
    </xf>
    <xf numFmtId="179" fontId="26" fillId="0" borderId="10" xfId="0" applyNumberFormat="1" applyFont="1" applyBorder="1" applyAlignment="1">
      <alignment vertical="center"/>
    </xf>
    <xf numFmtId="0" fontId="42" fillId="0" borderId="0" xfId="62" applyFont="1">
      <alignment vertical="center"/>
      <protection/>
    </xf>
    <xf numFmtId="0" fontId="33" fillId="0" borderId="10" xfId="62" applyFont="1" applyBorder="1" applyAlignment="1">
      <alignment horizontal="center" vertical="center"/>
      <protection/>
    </xf>
    <xf numFmtId="0" fontId="41" fillId="0" borderId="0" xfId="62" applyFont="1" applyAlignment="1" applyProtection="1">
      <alignment horizontal="right" vertical="center"/>
      <protection locked="0"/>
    </xf>
    <xf numFmtId="14" fontId="33" fillId="35" borderId="0" xfId="62" applyNumberFormat="1" applyFont="1" applyFill="1" applyAlignment="1" applyProtection="1">
      <alignment horizontal="center" vertical="center"/>
      <protection locked="0"/>
    </xf>
    <xf numFmtId="0" fontId="33" fillId="35" borderId="10" xfId="62" applyFont="1" applyFill="1" applyBorder="1" applyAlignment="1" applyProtection="1">
      <alignment vertical="center"/>
      <protection locked="0"/>
    </xf>
    <xf numFmtId="49" fontId="33" fillId="35" borderId="10" xfId="62" applyNumberFormat="1" applyFont="1" applyFill="1" applyBorder="1" applyAlignment="1" applyProtection="1">
      <alignment horizontal="center" vertical="center" shrinkToFit="1"/>
      <protection locked="0"/>
    </xf>
    <xf numFmtId="176" fontId="33" fillId="35" borderId="10" xfId="62" applyNumberFormat="1" applyFont="1" applyFill="1" applyBorder="1" applyAlignment="1" applyProtection="1">
      <alignment horizontal="center" vertical="center"/>
      <protection locked="0"/>
    </xf>
    <xf numFmtId="178" fontId="33" fillId="35" borderId="10" xfId="62" applyNumberFormat="1" applyFont="1" applyFill="1" applyBorder="1" applyAlignment="1" applyProtection="1">
      <alignment horizontal="center" vertical="center"/>
      <protection locked="0"/>
    </xf>
    <xf numFmtId="178" fontId="33" fillId="35" borderId="10" xfId="62" applyNumberFormat="1" applyFont="1" applyFill="1" applyBorder="1" applyAlignment="1" applyProtection="1">
      <alignment horizontal="distributed" vertical="center"/>
      <protection locked="0"/>
    </xf>
    <xf numFmtId="0" fontId="33" fillId="35" borderId="10" xfId="62" applyFont="1" applyFill="1" applyBorder="1" applyAlignment="1" applyProtection="1">
      <alignment horizontal="center" vertical="center"/>
      <protection locked="0"/>
    </xf>
    <xf numFmtId="0" fontId="33" fillId="35" borderId="10" xfId="62" applyNumberFormat="1" applyFont="1" applyFill="1" applyBorder="1" applyAlignment="1" applyProtection="1">
      <alignment horizontal="left" vertical="center" shrinkToFit="1"/>
      <protection/>
    </xf>
    <xf numFmtId="0" fontId="24" fillId="35" borderId="32" xfId="0" applyFont="1" applyFill="1" applyBorder="1" applyAlignment="1" applyProtection="1">
      <alignment horizontal="center" vertical="center"/>
      <protection locked="0"/>
    </xf>
    <xf numFmtId="0" fontId="24" fillId="35" borderId="33" xfId="0" applyFont="1" applyFill="1" applyBorder="1" applyAlignment="1" applyProtection="1">
      <alignment horizontal="center" vertical="center"/>
      <protection locked="0"/>
    </xf>
    <xf numFmtId="0" fontId="24" fillId="35" borderId="10" xfId="0" applyFont="1" applyFill="1" applyBorder="1" applyAlignment="1" applyProtection="1">
      <alignment horizontal="center" vertical="center"/>
      <protection locked="0"/>
    </xf>
    <xf numFmtId="0" fontId="24" fillId="35" borderId="34" xfId="0" applyFont="1" applyFill="1" applyBorder="1" applyAlignment="1" applyProtection="1">
      <alignment horizontal="center" vertical="center"/>
      <protection locked="0"/>
    </xf>
    <xf numFmtId="0" fontId="24" fillId="35" borderId="35" xfId="0" applyFont="1" applyFill="1" applyBorder="1" applyAlignment="1" applyProtection="1">
      <alignment horizontal="center" vertical="center"/>
      <protection locked="0"/>
    </xf>
    <xf numFmtId="0" fontId="24" fillId="35" borderId="36" xfId="0" applyFont="1" applyFill="1" applyBorder="1" applyAlignment="1" applyProtection="1">
      <alignment horizontal="center" vertical="center"/>
      <protection locked="0"/>
    </xf>
    <xf numFmtId="0" fontId="24" fillId="33" borderId="37" xfId="0" applyFont="1" applyFill="1" applyBorder="1" applyAlignment="1">
      <alignment vertical="center"/>
    </xf>
    <xf numFmtId="0" fontId="44" fillId="32" borderId="0" xfId="0" applyFont="1" applyFill="1" applyBorder="1" applyAlignment="1">
      <alignment vertical="center"/>
    </xf>
    <xf numFmtId="0" fontId="41" fillId="32" borderId="0" xfId="0" applyFont="1" applyFill="1" applyBorder="1" applyAlignment="1">
      <alignment horizontal="center" vertical="center"/>
    </xf>
    <xf numFmtId="0" fontId="48" fillId="32" borderId="0" xfId="0" applyFont="1" applyFill="1" applyAlignment="1">
      <alignment horizontal="left" vertical="center"/>
    </xf>
    <xf numFmtId="0" fontId="45" fillId="32" borderId="0" xfId="0" applyFont="1" applyFill="1" applyAlignment="1">
      <alignment vertical="center"/>
    </xf>
    <xf numFmtId="0" fontId="47" fillId="32" borderId="0" xfId="0" applyFont="1" applyFill="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38" fillId="0" borderId="0" xfId="62" applyFont="1" applyAlignment="1">
      <alignment horizontal="center" vertical="center"/>
      <protection/>
    </xf>
    <xf numFmtId="0" fontId="33" fillId="0" borderId="0" xfId="62" applyFont="1" applyBorder="1" applyAlignment="1">
      <alignment horizontal="center" vertical="center"/>
      <protection/>
    </xf>
    <xf numFmtId="0" fontId="32" fillId="0" borderId="11" xfId="62" applyFont="1" applyBorder="1" applyAlignment="1">
      <alignment horizontal="center" vertical="center"/>
      <protection/>
    </xf>
    <xf numFmtId="0" fontId="32" fillId="0" borderId="38" xfId="62" applyFont="1" applyBorder="1" applyAlignment="1">
      <alignment horizontal="center" vertical="center"/>
      <protection/>
    </xf>
    <xf numFmtId="0" fontId="28" fillId="35" borderId="39" xfId="62" applyFont="1" applyFill="1" applyBorder="1" applyAlignment="1">
      <alignment horizontal="center" vertical="center"/>
      <protection/>
    </xf>
    <xf numFmtId="0" fontId="13" fillId="32" borderId="11" xfId="0" applyFont="1" applyFill="1" applyBorder="1" applyAlignment="1">
      <alignment horizontal="center" vertical="center"/>
    </xf>
    <xf numFmtId="0" fontId="13" fillId="32" borderId="40"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40" xfId="0" applyFont="1" applyFill="1" applyBorder="1" applyAlignment="1">
      <alignment horizontal="center" vertical="center"/>
    </xf>
    <xf numFmtId="0" fontId="12" fillId="35" borderId="20" xfId="0" applyFont="1" applyFill="1" applyBorder="1" applyAlignment="1" applyProtection="1">
      <alignment horizontal="center" vertical="center"/>
      <protection locked="0"/>
    </xf>
    <xf numFmtId="0" fontId="12" fillId="35" borderId="41" xfId="0" applyFont="1" applyFill="1" applyBorder="1" applyAlignment="1" applyProtection="1">
      <alignment horizontal="center" vertical="center"/>
      <protection locked="0"/>
    </xf>
    <xf numFmtId="0" fontId="24" fillId="32" borderId="42" xfId="0" applyFont="1" applyFill="1" applyBorder="1" applyAlignment="1">
      <alignment horizontal="center" vertical="center"/>
    </xf>
    <xf numFmtId="0" fontId="24" fillId="32" borderId="19" xfId="0" applyFont="1" applyFill="1" applyBorder="1" applyAlignment="1">
      <alignment horizontal="center" vertical="center"/>
    </xf>
    <xf numFmtId="0" fontId="24" fillId="32" borderId="25" xfId="0" applyFont="1" applyFill="1" applyBorder="1" applyAlignment="1">
      <alignment horizontal="center" vertical="center"/>
    </xf>
    <xf numFmtId="0" fontId="21" fillId="32" borderId="21" xfId="0" applyFont="1" applyFill="1" applyBorder="1" applyAlignment="1">
      <alignment horizontal="center" vertical="center"/>
    </xf>
    <xf numFmtId="0" fontId="21" fillId="32" borderId="43" xfId="0" applyFont="1" applyFill="1" applyBorder="1" applyAlignment="1">
      <alignment horizontal="center" vertical="center"/>
    </xf>
    <xf numFmtId="0" fontId="21" fillId="32" borderId="44" xfId="0" applyFont="1" applyFill="1" applyBorder="1" applyAlignment="1">
      <alignment horizontal="center" vertical="center"/>
    </xf>
    <xf numFmtId="0" fontId="21" fillId="32" borderId="45" xfId="0" applyFont="1" applyFill="1" applyBorder="1" applyAlignment="1">
      <alignment horizontal="center" vertical="center"/>
    </xf>
    <xf numFmtId="0" fontId="21" fillId="32" borderId="46" xfId="0" applyFont="1" applyFill="1" applyBorder="1" applyAlignment="1">
      <alignment horizontal="center" vertical="center"/>
    </xf>
    <xf numFmtId="0" fontId="21" fillId="32" borderId="47" xfId="0" applyFont="1" applyFill="1" applyBorder="1" applyAlignment="1">
      <alignment horizontal="center" vertical="center"/>
    </xf>
    <xf numFmtId="0" fontId="4" fillId="32" borderId="24" xfId="0" applyFont="1" applyFill="1" applyBorder="1" applyAlignment="1">
      <alignment horizontal="center" vertical="center"/>
    </xf>
    <xf numFmtId="0" fontId="9" fillId="32" borderId="48" xfId="0" applyFont="1" applyFill="1" applyBorder="1" applyAlignment="1">
      <alignment horizontal="center" vertical="center"/>
    </xf>
    <xf numFmtId="0" fontId="9" fillId="32" borderId="49" xfId="0" applyFont="1" applyFill="1" applyBorder="1" applyAlignment="1">
      <alignment horizontal="center" vertical="center"/>
    </xf>
    <xf numFmtId="0" fontId="9" fillId="32" borderId="50" xfId="0" applyFont="1" applyFill="1" applyBorder="1" applyAlignment="1">
      <alignment horizontal="center" vertical="center"/>
    </xf>
    <xf numFmtId="0" fontId="9" fillId="32" borderId="51" xfId="0" applyFont="1" applyFill="1" applyBorder="1" applyAlignment="1">
      <alignment horizontal="center" vertical="center"/>
    </xf>
    <xf numFmtId="0" fontId="9" fillId="32" borderId="52" xfId="0" applyFont="1" applyFill="1" applyBorder="1" applyAlignment="1">
      <alignment horizontal="center" vertical="center"/>
    </xf>
    <xf numFmtId="0" fontId="9" fillId="32" borderId="53" xfId="0" applyFont="1" applyFill="1" applyBorder="1" applyAlignment="1">
      <alignment horizontal="center" vertical="center"/>
    </xf>
    <xf numFmtId="0" fontId="3" fillId="32" borderId="0" xfId="0" applyNumberFormat="1" applyFont="1" applyFill="1" applyAlignment="1">
      <alignment horizontal="center" vertical="center" wrapText="1"/>
    </xf>
    <xf numFmtId="0" fontId="40" fillId="32" borderId="0" xfId="0" applyFont="1" applyFill="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horizontal="right" vertical="center"/>
    </xf>
    <xf numFmtId="0" fontId="4" fillId="32" borderId="0" xfId="0" applyFont="1" applyFill="1" applyBorder="1" applyAlignment="1">
      <alignment horizontal="center" vertical="center" wrapText="1"/>
    </xf>
    <xf numFmtId="0" fontId="11" fillId="35" borderId="19" xfId="0" applyFont="1" applyFill="1" applyBorder="1" applyAlignment="1" applyProtection="1">
      <alignment vertical="center" wrapText="1"/>
      <protection locked="0"/>
    </xf>
    <xf numFmtId="0" fontId="11" fillId="35" borderId="20" xfId="0" applyFont="1" applyFill="1" applyBorder="1" applyAlignment="1" applyProtection="1">
      <alignment vertical="center" wrapText="1"/>
      <protection locked="0"/>
    </xf>
    <xf numFmtId="0" fontId="16" fillId="35" borderId="20" xfId="44" applyFont="1" applyFill="1" applyBorder="1" applyAlignment="1" applyProtection="1">
      <alignment horizontal="right" vertical="center"/>
      <protection locked="0"/>
    </xf>
    <xf numFmtId="0" fontId="4" fillId="35" borderId="20" xfId="0" applyFont="1" applyFill="1" applyBorder="1" applyAlignment="1" applyProtection="1">
      <alignment horizontal="right" vertical="center"/>
      <protection locked="0"/>
    </xf>
    <xf numFmtId="0" fontId="4" fillId="32" borderId="0"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20" xfId="0" applyFont="1" applyFill="1" applyBorder="1" applyAlignment="1">
      <alignment horizontal="center" vertical="center"/>
    </xf>
    <xf numFmtId="0" fontId="21" fillId="32" borderId="54" xfId="0" applyFont="1" applyFill="1" applyBorder="1" applyAlignment="1">
      <alignment horizontal="center" vertical="center"/>
    </xf>
    <xf numFmtId="0" fontId="21" fillId="32" borderId="19" xfId="0" applyFont="1" applyFill="1" applyBorder="1" applyAlignment="1">
      <alignment horizontal="center" vertical="center"/>
    </xf>
    <xf numFmtId="0" fontId="21" fillId="32" borderId="15" xfId="0" applyFont="1" applyFill="1" applyBorder="1" applyAlignment="1">
      <alignment horizontal="center" vertical="center"/>
    </xf>
    <xf numFmtId="0" fontId="21" fillId="32" borderId="55" xfId="0" applyFont="1" applyFill="1" applyBorder="1" applyAlignment="1">
      <alignment horizontal="center" vertical="center"/>
    </xf>
    <xf numFmtId="179" fontId="24" fillId="36" borderId="54" xfId="0" applyNumberFormat="1" applyFont="1" applyFill="1" applyBorder="1" applyAlignment="1">
      <alignment horizontal="center" vertical="center"/>
    </xf>
    <xf numFmtId="179" fontId="24" fillId="36" borderId="42" xfId="0" applyNumberFormat="1" applyFont="1" applyFill="1" applyBorder="1" applyAlignment="1">
      <alignment horizontal="center" vertical="center"/>
    </xf>
    <xf numFmtId="179" fontId="24" fillId="36" borderId="15" xfId="0" applyNumberFormat="1" applyFont="1" applyFill="1" applyBorder="1" applyAlignment="1">
      <alignment horizontal="center" vertical="center"/>
    </xf>
    <xf numFmtId="179" fontId="24" fillId="36" borderId="56" xfId="0" applyNumberFormat="1" applyFont="1" applyFill="1" applyBorder="1" applyAlignment="1">
      <alignment horizontal="center" vertical="center"/>
    </xf>
    <xf numFmtId="179" fontId="24" fillId="36" borderId="43" xfId="0" applyNumberFormat="1" applyFont="1" applyFill="1" applyBorder="1" applyAlignment="1">
      <alignment horizontal="center" vertical="center"/>
    </xf>
    <xf numFmtId="179" fontId="24" fillId="36" borderId="57" xfId="0" applyNumberFormat="1" applyFont="1" applyFill="1" applyBorder="1" applyAlignment="1">
      <alignment horizontal="center" vertical="center"/>
    </xf>
    <xf numFmtId="179" fontId="24" fillId="36" borderId="58" xfId="0" applyNumberFormat="1" applyFont="1" applyFill="1" applyBorder="1" applyAlignment="1">
      <alignment horizontal="center" vertical="center"/>
    </xf>
    <xf numFmtId="179" fontId="24" fillId="36" borderId="59" xfId="0" applyNumberFormat="1" applyFont="1" applyFill="1" applyBorder="1" applyAlignment="1">
      <alignment horizontal="center" vertical="center"/>
    </xf>
    <xf numFmtId="179" fontId="24" fillId="36" borderId="60" xfId="0" applyNumberFormat="1" applyFont="1" applyFill="1" applyBorder="1" applyAlignment="1">
      <alignment horizontal="center" vertical="center"/>
    </xf>
    <xf numFmtId="179" fontId="24" fillId="36" borderId="61" xfId="0" applyNumberFormat="1" applyFont="1" applyFill="1" applyBorder="1" applyAlignment="1">
      <alignment horizontal="center" vertical="center"/>
    </xf>
    <xf numFmtId="0" fontId="24" fillId="35" borderId="32" xfId="0" applyFont="1" applyFill="1" applyBorder="1" applyAlignment="1" applyProtection="1">
      <alignment horizontal="center" vertical="center"/>
      <protection locked="0"/>
    </xf>
    <xf numFmtId="0" fontId="24" fillId="35" borderId="10" xfId="0" applyFont="1" applyFill="1" applyBorder="1" applyAlignment="1" applyProtection="1">
      <alignment horizontal="center" vertical="center"/>
      <protection locked="0"/>
    </xf>
    <xf numFmtId="179" fontId="24" fillId="36" borderId="62" xfId="0" applyNumberFormat="1" applyFont="1" applyFill="1" applyBorder="1" applyAlignment="1">
      <alignment horizontal="center" vertical="center"/>
    </xf>
    <xf numFmtId="179" fontId="24" fillId="36" borderId="63" xfId="0" applyNumberFormat="1" applyFont="1" applyFill="1" applyBorder="1" applyAlignment="1">
      <alignment horizontal="center" vertical="center"/>
    </xf>
    <xf numFmtId="179" fontId="24" fillId="36" borderId="64" xfId="0" applyNumberFormat="1" applyFont="1" applyFill="1" applyBorder="1" applyAlignment="1">
      <alignment horizontal="center" vertical="center"/>
    </xf>
    <xf numFmtId="0" fontId="21" fillId="32" borderId="65" xfId="0" applyFont="1" applyFill="1" applyBorder="1" applyAlignment="1">
      <alignment horizontal="center" vertical="center"/>
    </xf>
    <xf numFmtId="0" fontId="21" fillId="32" borderId="66" xfId="0" applyFont="1" applyFill="1" applyBorder="1" applyAlignment="1">
      <alignment horizontal="center" vertical="center"/>
    </xf>
    <xf numFmtId="0" fontId="21" fillId="32" borderId="67" xfId="0" applyFont="1" applyFill="1" applyBorder="1" applyAlignment="1">
      <alignment horizontal="center" vertical="center"/>
    </xf>
    <xf numFmtId="0" fontId="21" fillId="32" borderId="20" xfId="0" applyFont="1" applyFill="1" applyBorder="1" applyAlignment="1">
      <alignment horizontal="center" vertical="center"/>
    </xf>
    <xf numFmtId="179" fontId="24" fillId="36" borderId="65" xfId="0" applyNumberFormat="1" applyFont="1" applyFill="1" applyBorder="1" applyAlignment="1">
      <alignment horizontal="center" vertical="center"/>
    </xf>
    <xf numFmtId="179" fontId="24" fillId="36" borderId="67" xfId="0" applyNumberFormat="1" applyFont="1" applyFill="1" applyBorder="1" applyAlignment="1">
      <alignment horizontal="center" vertical="center"/>
    </xf>
    <xf numFmtId="0" fontId="41" fillId="37" borderId="19" xfId="0" applyFont="1" applyFill="1" applyBorder="1" applyAlignment="1">
      <alignment horizontal="center" vertical="center"/>
    </xf>
    <xf numFmtId="0" fontId="41" fillId="37" borderId="0" xfId="0" applyFont="1" applyFill="1" applyBorder="1" applyAlignment="1">
      <alignment horizontal="center" vertical="center"/>
    </xf>
    <xf numFmtId="5" fontId="21" fillId="36" borderId="54" xfId="0" applyNumberFormat="1" applyFont="1" applyFill="1" applyBorder="1" applyAlignment="1">
      <alignment horizontal="center" vertical="center"/>
    </xf>
    <xf numFmtId="5" fontId="21" fillId="36" borderId="57" xfId="0" applyNumberFormat="1" applyFont="1" applyFill="1" applyBorder="1" applyAlignment="1">
      <alignment horizontal="center" vertical="center"/>
    </xf>
    <xf numFmtId="5" fontId="21" fillId="36" borderId="28" xfId="0" applyNumberFormat="1" applyFont="1" applyFill="1" applyBorder="1" applyAlignment="1">
      <alignment horizontal="center" vertical="center"/>
    </xf>
    <xf numFmtId="5" fontId="21" fillId="36" borderId="59" xfId="0" applyNumberFormat="1" applyFont="1" applyFill="1" applyBorder="1" applyAlignment="1">
      <alignment horizontal="center" vertical="center"/>
    </xf>
    <xf numFmtId="5" fontId="21" fillId="36" borderId="67" xfId="0" applyNumberFormat="1" applyFont="1" applyFill="1" applyBorder="1" applyAlignment="1">
      <alignment horizontal="center" vertical="center"/>
    </xf>
    <xf numFmtId="5" fontId="21" fillId="36" borderId="61" xfId="0" applyNumberFormat="1" applyFont="1" applyFill="1" applyBorder="1" applyAlignment="1">
      <alignment horizontal="center" vertical="center"/>
    </xf>
    <xf numFmtId="5" fontId="24" fillId="36" borderId="54" xfId="0" applyNumberFormat="1" applyFont="1" applyFill="1" applyBorder="1" applyAlignment="1">
      <alignment horizontal="center" vertical="center"/>
    </xf>
    <xf numFmtId="5" fontId="24" fillId="36" borderId="19" xfId="0" applyNumberFormat="1" applyFont="1" applyFill="1" applyBorder="1" applyAlignment="1">
      <alignment horizontal="center" vertical="center"/>
    </xf>
    <xf numFmtId="5" fontId="24" fillId="36" borderId="57" xfId="0" applyNumberFormat="1" applyFont="1" applyFill="1" applyBorder="1" applyAlignment="1">
      <alignment horizontal="center" vertical="center"/>
    </xf>
    <xf numFmtId="5" fontId="24" fillId="36" borderId="28" xfId="0" applyNumberFormat="1" applyFont="1" applyFill="1" applyBorder="1" applyAlignment="1">
      <alignment horizontal="center" vertical="center"/>
    </xf>
    <xf numFmtId="5" fontId="24" fillId="36" borderId="0" xfId="0" applyNumberFormat="1" applyFont="1" applyFill="1" applyBorder="1" applyAlignment="1">
      <alignment horizontal="center" vertical="center"/>
    </xf>
    <xf numFmtId="5" fontId="24" fillId="36" borderId="59" xfId="0" applyNumberFormat="1" applyFont="1" applyFill="1" applyBorder="1" applyAlignment="1">
      <alignment horizontal="center" vertical="center"/>
    </xf>
    <xf numFmtId="5" fontId="24" fillId="36" borderId="67" xfId="0" applyNumberFormat="1" applyFont="1" applyFill="1" applyBorder="1" applyAlignment="1">
      <alignment horizontal="center" vertical="center"/>
    </xf>
    <xf numFmtId="5" fontId="24" fillId="36" borderId="20" xfId="0" applyNumberFormat="1" applyFont="1" applyFill="1" applyBorder="1" applyAlignment="1">
      <alignment horizontal="center" vertical="center"/>
    </xf>
    <xf numFmtId="5" fontId="24" fillId="36" borderId="61" xfId="0" applyNumberFormat="1" applyFont="1" applyFill="1" applyBorder="1" applyAlignment="1">
      <alignment horizontal="center" vertical="center"/>
    </xf>
    <xf numFmtId="0" fontId="46" fillId="32" borderId="0" xfId="0" applyFont="1" applyFill="1" applyBorder="1" applyAlignment="1">
      <alignment horizontal="center" vertical="center" wrapText="1"/>
    </xf>
    <xf numFmtId="0" fontId="46" fillId="0" borderId="0" xfId="0" applyFont="1" applyFill="1" applyBorder="1" applyAlignment="1" applyProtection="1">
      <alignment horizontal="center" vertical="center" wrapText="1"/>
      <protection locked="0"/>
    </xf>
    <xf numFmtId="0" fontId="41" fillId="32" borderId="0" xfId="0" applyFont="1" applyFill="1" applyBorder="1" applyAlignment="1">
      <alignment horizontal="center" vertical="center" wrapText="1"/>
    </xf>
    <xf numFmtId="0" fontId="21" fillId="32" borderId="24" xfId="0" applyFont="1" applyFill="1" applyBorder="1" applyAlignment="1">
      <alignment horizontal="center" vertical="center"/>
    </xf>
    <xf numFmtId="0" fontId="21" fillId="32" borderId="22" xfId="0" applyFont="1" applyFill="1" applyBorder="1" applyAlignment="1">
      <alignment horizontal="center" vertical="center"/>
    </xf>
    <xf numFmtId="0" fontId="21" fillId="32" borderId="68" xfId="0" applyFont="1" applyFill="1" applyBorder="1" applyAlignment="1">
      <alignment horizontal="center" vertical="center"/>
    </xf>
    <xf numFmtId="0" fontId="24" fillId="32" borderId="44" xfId="0" applyFont="1" applyFill="1" applyBorder="1" applyAlignment="1">
      <alignment horizontal="center" vertical="center"/>
    </xf>
    <xf numFmtId="0" fontId="24" fillId="32" borderId="47" xfId="0" applyFont="1" applyFill="1" applyBorder="1" applyAlignment="1">
      <alignment horizontal="center" vertical="center"/>
    </xf>
    <xf numFmtId="181" fontId="24" fillId="36" borderId="24" xfId="0" applyNumberFormat="1" applyFont="1" applyFill="1" applyBorder="1" applyAlignment="1">
      <alignment horizontal="center" vertical="center"/>
    </xf>
    <xf numFmtId="181" fontId="24" fillId="36" borderId="25" xfId="0" applyNumberFormat="1" applyFont="1" applyFill="1" applyBorder="1" applyAlignment="1">
      <alignment horizontal="center" vertical="center"/>
    </xf>
    <xf numFmtId="181" fontId="24" fillId="36" borderId="68" xfId="0" applyNumberFormat="1" applyFont="1" applyFill="1" applyBorder="1" applyAlignment="1">
      <alignment horizontal="center" vertical="center"/>
    </xf>
    <xf numFmtId="181" fontId="24" fillId="36" borderId="69" xfId="0" applyNumberFormat="1" applyFont="1" applyFill="1" applyBorder="1" applyAlignment="1">
      <alignment horizontal="center" vertical="center"/>
    </xf>
    <xf numFmtId="0" fontId="24" fillId="35" borderId="35" xfId="0" applyFont="1" applyFill="1" applyBorder="1" applyAlignment="1" applyProtection="1">
      <alignment horizontal="center" vertical="center"/>
      <protection locked="0"/>
    </xf>
    <xf numFmtId="0" fontId="24" fillId="32" borderId="68" xfId="0" applyFont="1" applyFill="1" applyBorder="1" applyAlignment="1">
      <alignment horizontal="center" vertical="center"/>
    </xf>
    <xf numFmtId="0" fontId="41" fillId="32" borderId="0" xfId="0" applyFont="1" applyFill="1" applyBorder="1" applyAlignment="1">
      <alignment horizontal="center" vertical="center"/>
    </xf>
    <xf numFmtId="0" fontId="43" fillId="32" borderId="0" xfId="0" applyFont="1" applyFill="1" applyBorder="1" applyAlignment="1">
      <alignment horizontal="left" vertical="center"/>
    </xf>
    <xf numFmtId="0" fontId="41" fillId="32" borderId="0" xfId="0" applyFont="1" applyFill="1" applyBorder="1" applyAlignment="1">
      <alignment horizontal="left" vertical="center" indent="1"/>
    </xf>
    <xf numFmtId="0" fontId="39" fillId="32" borderId="11" xfId="0" applyFont="1" applyFill="1" applyBorder="1" applyAlignment="1">
      <alignment horizontal="center" vertical="center"/>
    </xf>
    <xf numFmtId="0" fontId="39" fillId="32" borderId="40" xfId="0" applyFont="1" applyFill="1" applyBorder="1" applyAlignment="1">
      <alignment horizontal="center" vertical="center"/>
    </xf>
    <xf numFmtId="0" fontId="24" fillId="32" borderId="11" xfId="0" applyFont="1" applyFill="1" applyBorder="1" applyAlignment="1">
      <alignment horizontal="center" vertical="center"/>
    </xf>
    <xf numFmtId="0" fontId="24" fillId="32" borderId="40" xfId="0" applyFont="1" applyFill="1" applyBorder="1" applyAlignment="1">
      <alignment horizontal="center" vertical="center"/>
    </xf>
    <xf numFmtId="0" fontId="20" fillId="32" borderId="0" xfId="0" applyFont="1" applyFill="1" applyAlignment="1">
      <alignment horizontal="right" vertical="center"/>
    </xf>
    <xf numFmtId="0" fontId="11" fillId="32" borderId="55" xfId="0" applyFont="1" applyFill="1" applyBorder="1" applyAlignment="1">
      <alignment horizontal="left" vertical="center" indent="1"/>
    </xf>
    <xf numFmtId="179" fontId="24" fillId="36" borderId="28" xfId="0" applyNumberFormat="1" applyFont="1" applyFill="1" applyBorder="1" applyAlignment="1">
      <alignment horizontal="center" vertical="center"/>
    </xf>
    <xf numFmtId="179" fontId="24" fillId="36" borderId="70" xfId="0" applyNumberFormat="1" applyFont="1" applyFill="1" applyBorder="1" applyAlignment="1">
      <alignment horizontal="center" vertical="center"/>
    </xf>
    <xf numFmtId="179" fontId="24" fillId="36" borderId="12" xfId="0" applyNumberFormat="1" applyFont="1" applyFill="1" applyBorder="1" applyAlignment="1">
      <alignment horizontal="center" vertical="center"/>
    </xf>
    <xf numFmtId="0" fontId="4" fillId="32" borderId="10" xfId="0" applyFont="1" applyFill="1" applyBorder="1" applyAlignment="1">
      <alignment horizontal="center" vertical="center"/>
    </xf>
    <xf numFmtId="0" fontId="24" fillId="32" borderId="10" xfId="0" applyFont="1" applyFill="1" applyBorder="1" applyAlignment="1">
      <alignment horizontal="center" vertical="center"/>
    </xf>
    <xf numFmtId="0" fontId="26" fillId="0" borderId="0" xfId="62" applyFont="1">
      <alignment vertical="center"/>
      <protection/>
    </xf>
    <xf numFmtId="0" fontId="20" fillId="32" borderId="10"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7">
    <dxf>
      <fill>
        <patternFill>
          <fgColor indexed="64"/>
          <bgColor indexed="26"/>
        </patternFill>
      </fill>
    </dxf>
    <dxf>
      <fill>
        <patternFill>
          <fgColor indexed="64"/>
          <bgColor indexed="26"/>
        </patternFill>
      </fill>
    </dxf>
    <dxf>
      <font>
        <color rgb="FFFF0000"/>
      </font>
    </dxf>
    <dxf>
      <font>
        <color rgb="FFFF0000"/>
      </font>
      <fill>
        <patternFill patternType="none">
          <bgColor indexed="65"/>
        </patternFill>
      </fill>
    </dxf>
    <dxf>
      <font>
        <color rgb="FFFF0000"/>
      </font>
      <fill>
        <patternFill patternType="none">
          <bgColor indexed="65"/>
        </patternFill>
      </fill>
      <border/>
    </dxf>
    <dxf>
      <font>
        <color rgb="FFFF0000"/>
      </font>
      <border/>
    </dxf>
    <dxf>
      <fill>
        <gradientFill degree="90">
          <stop position="0">
            <color rgb="FFFFFFCC"/>
          </stop>
          <stop position="0.5">
            <color theme="0"/>
          </stop>
          <stop position="1">
            <color rgb="FFFFFFCC"/>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96;&#12489;&#12511;&#12531;&#12488;&#12531;\&#30003;&#36796;&#26360;\&#30003;&#36796;&#26360;30\&#19977;&#23696;&#12539;&#26716;&#20117;&#12539;&#39321;&#24029;etc\&#19977;&#23696;\&#12496;&#12489;&#26479;&#30003;&#36796;&#26360;&#65288;&#21152;&#34276;&#20316;&#65289;\&#30003;&#36796;&#26360;&#12480;&#12502;&#12523;&#1247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ダブルス用) "/>
      <sheetName val="送付表・役員"/>
      <sheetName val="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43"/>
  <sheetViews>
    <sheetView tabSelected="1" zoomScaleSheetLayoutView="115" zoomScalePageLayoutView="0" workbookViewId="0" topLeftCell="A1">
      <selection activeCell="F3" sqref="F3"/>
    </sheetView>
  </sheetViews>
  <sheetFormatPr defaultColWidth="9.140625" defaultRowHeight="15"/>
  <cols>
    <col min="1" max="1" width="1.421875" style="35" customWidth="1"/>
    <col min="2" max="2" width="7.7109375" style="35" bestFit="1" customWidth="1"/>
    <col min="3" max="3" width="22.57421875" style="35" customWidth="1"/>
    <col min="4" max="4" width="20.28125" style="35" customWidth="1"/>
    <col min="5" max="5" width="22.00390625" style="35" customWidth="1"/>
    <col min="6" max="6" width="5.7109375" style="35" customWidth="1"/>
    <col min="7" max="7" width="8.00390625" style="35" customWidth="1"/>
    <col min="8" max="8" width="9.140625" style="35" customWidth="1"/>
    <col min="9" max="9" width="14.140625" style="35" bestFit="1" customWidth="1"/>
    <col min="10" max="10" width="4.421875" style="35" customWidth="1"/>
    <col min="11" max="11" width="14.57421875" style="31" customWidth="1"/>
    <col min="12" max="13" width="10.57421875" style="31" customWidth="1"/>
    <col min="14" max="14" width="6.57421875" style="31" customWidth="1"/>
    <col min="15" max="17" width="2.57421875" style="31" customWidth="1"/>
    <col min="18" max="18" width="5.28125" style="26" bestFit="1" customWidth="1"/>
    <col min="19" max="19" width="11.8515625" style="26" bestFit="1" customWidth="1"/>
    <col min="20" max="20" width="35.8515625" style="26" bestFit="1" customWidth="1"/>
    <col min="21" max="35" width="9.00390625" style="31" customWidth="1"/>
    <col min="36" max="16384" width="9.00390625" style="35" customWidth="1"/>
  </cols>
  <sheetData>
    <row r="1" spans="2:35" s="16" customFormat="1" ht="30" customHeight="1">
      <c r="B1" s="148" t="str">
        <f>+L1&amp;"　リトルキッズバドミントン大会　　申込書"</f>
        <v>第５回　リトルキッズバドミントン大会　　申込書</v>
      </c>
      <c r="C1" s="148"/>
      <c r="D1" s="148"/>
      <c r="E1" s="148"/>
      <c r="F1" s="148"/>
      <c r="G1" s="148"/>
      <c r="H1" s="148"/>
      <c r="I1" s="148"/>
      <c r="J1" s="148"/>
      <c r="K1" s="18"/>
      <c r="L1" s="111" t="s">
        <v>181</v>
      </c>
      <c r="M1" s="19"/>
      <c r="N1" s="101"/>
      <c r="O1" s="25" t="s">
        <v>53</v>
      </c>
      <c r="P1" s="19"/>
      <c r="Q1" s="19"/>
      <c r="R1" s="20"/>
      <c r="S1" s="20"/>
      <c r="T1" s="20"/>
      <c r="U1" s="19"/>
      <c r="V1" s="19"/>
      <c r="W1" s="19"/>
      <c r="X1" s="19"/>
      <c r="Y1" s="19"/>
      <c r="Z1" s="19"/>
      <c r="AA1" s="19"/>
      <c r="AB1" s="19"/>
      <c r="AC1" s="19"/>
      <c r="AD1" s="19"/>
      <c r="AE1" s="19"/>
      <c r="AF1" s="19"/>
      <c r="AG1" s="19"/>
      <c r="AH1" s="19"/>
      <c r="AI1" s="19"/>
    </row>
    <row r="2" spans="4:35" s="16" customFormat="1" ht="16.5">
      <c r="D2" s="21"/>
      <c r="E2" s="21"/>
      <c r="F2" s="21" t="s">
        <v>110</v>
      </c>
      <c r="G2" s="21"/>
      <c r="H2" s="21"/>
      <c r="I2" s="17"/>
      <c r="J2" s="17"/>
      <c r="K2" s="18"/>
      <c r="L2" s="19"/>
      <c r="M2" s="19"/>
      <c r="N2" s="19"/>
      <c r="O2" s="19"/>
      <c r="P2" s="19"/>
      <c r="Q2" s="19"/>
      <c r="R2" s="20"/>
      <c r="S2" s="20"/>
      <c r="T2" s="20"/>
      <c r="U2" s="19"/>
      <c r="V2" s="19"/>
      <c r="W2" s="19"/>
      <c r="X2" s="19"/>
      <c r="Y2" s="19"/>
      <c r="Z2" s="19"/>
      <c r="AA2" s="19"/>
      <c r="AB2" s="19"/>
      <c r="AC2" s="19"/>
      <c r="AD2" s="19"/>
      <c r="AE2" s="19"/>
      <c r="AF2" s="19"/>
      <c r="AG2" s="19"/>
      <c r="AH2" s="19"/>
      <c r="AI2" s="19"/>
    </row>
    <row r="3" spans="2:35" s="22" customFormat="1" ht="30" customHeight="1" thickBot="1">
      <c r="B3" s="23" t="s">
        <v>0</v>
      </c>
      <c r="C3" s="152">
        <f>IF($F$3="","",VLOOKUP($F$3,$R$5:$T$43,3))</f>
      </c>
      <c r="D3" s="152"/>
      <c r="E3" s="152"/>
      <c r="F3" s="125"/>
      <c r="H3" s="22" t="s">
        <v>1</v>
      </c>
      <c r="I3" s="126"/>
      <c r="K3" s="25"/>
      <c r="L3" s="31" t="s">
        <v>9</v>
      </c>
      <c r="M3" s="25"/>
      <c r="N3" s="25"/>
      <c r="O3" s="25"/>
      <c r="P3" s="25"/>
      <c r="Q3" s="25"/>
      <c r="R3" s="26"/>
      <c r="S3" s="26"/>
      <c r="T3" s="26"/>
      <c r="U3" s="25"/>
      <c r="V3" s="25"/>
      <c r="W3" s="25"/>
      <c r="X3" s="25"/>
      <c r="Y3" s="25"/>
      <c r="Z3" s="25"/>
      <c r="AA3" s="25"/>
      <c r="AB3" s="25"/>
      <c r="AC3" s="25"/>
      <c r="AD3" s="25"/>
      <c r="AE3" s="25"/>
      <c r="AF3" s="25"/>
      <c r="AG3" s="25"/>
      <c r="AH3" s="25"/>
      <c r="AI3" s="25"/>
    </row>
    <row r="4" spans="5:35" s="22" customFormat="1" ht="18" thickBot="1" thickTop="1">
      <c r="E4" s="24"/>
      <c r="F4" s="24"/>
      <c r="G4" s="149"/>
      <c r="H4" s="149"/>
      <c r="K4" s="25"/>
      <c r="L4" s="25" t="s">
        <v>129</v>
      </c>
      <c r="M4" s="34"/>
      <c r="N4" s="41">
        <f aca="true" t="shared" si="0" ref="N4:N10">COUNTIF(C$7:C$36,L4)</f>
        <v>0</v>
      </c>
      <c r="O4" s="25"/>
      <c r="P4" s="25"/>
      <c r="Q4" s="25"/>
      <c r="R4" s="26" t="s">
        <v>110</v>
      </c>
      <c r="S4" s="26"/>
      <c r="T4" s="26"/>
      <c r="U4" s="25"/>
      <c r="V4" s="25"/>
      <c r="W4" s="25"/>
      <c r="X4" s="25"/>
      <c r="Y4" s="25"/>
      <c r="Z4" s="25"/>
      <c r="AA4" s="25"/>
      <c r="AB4" s="25"/>
      <c r="AC4" s="25"/>
      <c r="AD4" s="25"/>
      <c r="AE4" s="25"/>
      <c r="AF4" s="25"/>
      <c r="AG4" s="25"/>
      <c r="AH4" s="25"/>
      <c r="AI4" s="25"/>
    </row>
    <row r="5" spans="2:35" s="22" customFormat="1" ht="30" customHeight="1">
      <c r="B5" s="150" t="s">
        <v>52</v>
      </c>
      <c r="C5" s="151"/>
      <c r="D5" s="27"/>
      <c r="G5" s="28"/>
      <c r="K5" s="25"/>
      <c r="L5" s="25" t="s">
        <v>130</v>
      </c>
      <c r="M5" s="31"/>
      <c r="N5" s="41">
        <f t="shared" si="0"/>
        <v>0</v>
      </c>
      <c r="O5" s="25"/>
      <c r="P5" s="25"/>
      <c r="Q5" s="25"/>
      <c r="R5" s="29">
        <f>ROW()-4</f>
        <v>1</v>
      </c>
      <c r="S5" s="30" t="s">
        <v>98</v>
      </c>
      <c r="T5" s="30" t="s">
        <v>173</v>
      </c>
      <c r="U5" s="25"/>
      <c r="V5" s="25"/>
      <c r="W5" s="25"/>
      <c r="X5" s="25"/>
      <c r="Y5" s="25"/>
      <c r="Z5" s="25"/>
      <c r="AA5" s="25"/>
      <c r="AB5" s="25"/>
      <c r="AC5" s="25"/>
      <c r="AD5" s="25"/>
      <c r="AE5" s="25"/>
      <c r="AF5" s="25"/>
      <c r="AG5" s="25"/>
      <c r="AH5" s="25"/>
      <c r="AI5" s="25"/>
    </row>
    <row r="6" spans="2:35" s="23" customFormat="1" ht="42" customHeight="1">
      <c r="B6" s="13" t="s">
        <v>2</v>
      </c>
      <c r="C6" s="13" t="s">
        <v>3</v>
      </c>
      <c r="D6" s="14" t="s">
        <v>4</v>
      </c>
      <c r="E6" s="14" t="s">
        <v>5</v>
      </c>
      <c r="F6" s="15" t="s">
        <v>6</v>
      </c>
      <c r="G6" s="14" t="s">
        <v>7</v>
      </c>
      <c r="H6" s="13" t="s">
        <v>8</v>
      </c>
      <c r="I6" s="14" t="s">
        <v>61</v>
      </c>
      <c r="K6" s="43" t="s">
        <v>54</v>
      </c>
      <c r="L6" s="25" t="s">
        <v>132</v>
      </c>
      <c r="M6" s="34"/>
      <c r="N6" s="41">
        <f t="shared" si="0"/>
        <v>0</v>
      </c>
      <c r="O6" s="25"/>
      <c r="P6" s="25"/>
      <c r="Q6" s="25"/>
      <c r="R6" s="32">
        <f aca="true" t="shared" si="1" ref="R6:R40">ROW()-4</f>
        <v>2</v>
      </c>
      <c r="S6" s="33" t="s">
        <v>144</v>
      </c>
      <c r="T6" s="33" t="s">
        <v>16</v>
      </c>
      <c r="U6" s="34"/>
      <c r="V6" s="34"/>
      <c r="W6" s="34"/>
      <c r="X6" s="34"/>
      <c r="Y6" s="34"/>
      <c r="Z6" s="34"/>
      <c r="AA6" s="34"/>
      <c r="AB6" s="34"/>
      <c r="AC6" s="34"/>
      <c r="AD6" s="34"/>
      <c r="AE6" s="34"/>
      <c r="AF6" s="34"/>
      <c r="AG6" s="34"/>
      <c r="AH6" s="34"/>
      <c r="AI6" s="34"/>
    </row>
    <row r="7" spans="1:20" ht="24" customHeight="1">
      <c r="A7" s="22"/>
      <c r="B7" s="124">
        <v>1</v>
      </c>
      <c r="C7" s="127"/>
      <c r="D7" s="128"/>
      <c r="E7" s="128"/>
      <c r="F7" s="133">
        <f aca="true" t="shared" si="2" ref="F7:F36">IF(C7="","",IF($F$3="","",VLOOKUP($F$3,$R$5:$T$43,2)))</f>
      </c>
      <c r="G7" s="128"/>
      <c r="H7" s="129"/>
      <c r="I7" s="130"/>
      <c r="J7" s="42"/>
      <c r="K7" s="100">
        <f>IF(C7="","",IF(COUNTIF(C7,"*"&amp;G7&amp;"*"),"","性別NG")&amp;IF(COUNTIF(C7,"*"&amp;H7&amp;"*"),"","・学年NG"))</f>
      </c>
      <c r="L7" s="25" t="s">
        <v>133</v>
      </c>
      <c r="N7" s="41">
        <f t="shared" si="0"/>
        <v>0</v>
      </c>
      <c r="O7" s="25"/>
      <c r="P7" s="25"/>
      <c r="Q7" s="25"/>
      <c r="R7" s="32">
        <f t="shared" si="1"/>
        <v>3</v>
      </c>
      <c r="S7" s="33" t="s">
        <v>145</v>
      </c>
      <c r="T7" s="33" t="s">
        <v>64</v>
      </c>
    </row>
    <row r="8" spans="1:20" ht="24" customHeight="1">
      <c r="A8" s="22"/>
      <c r="B8" s="124">
        <v>2</v>
      </c>
      <c r="C8" s="127"/>
      <c r="D8" s="128"/>
      <c r="E8" s="128"/>
      <c r="F8" s="133">
        <f t="shared" si="2"/>
      </c>
      <c r="G8" s="128"/>
      <c r="H8" s="129"/>
      <c r="I8" s="130"/>
      <c r="J8" s="42"/>
      <c r="K8" s="100">
        <f aca="true" t="shared" si="3" ref="K8:K36">IF(C8="","",IF(COUNTIF(C8,"*"&amp;G8&amp;"*"),"","性別NG")&amp;IF(COUNTIF(C8,"*"&amp;H8&amp;"*"),"","・学年NG"))</f>
      </c>
      <c r="L8" s="25" t="s">
        <v>134</v>
      </c>
      <c r="N8" s="41">
        <f t="shared" si="0"/>
        <v>0</v>
      </c>
      <c r="R8" s="32">
        <f t="shared" si="1"/>
        <v>4</v>
      </c>
      <c r="S8" s="33" t="s">
        <v>146</v>
      </c>
      <c r="T8" s="33" t="s">
        <v>65</v>
      </c>
    </row>
    <row r="9" spans="1:20" ht="24" customHeight="1">
      <c r="A9" s="22"/>
      <c r="B9" s="124">
        <v>3</v>
      </c>
      <c r="C9" s="127"/>
      <c r="D9" s="128"/>
      <c r="E9" s="128"/>
      <c r="F9" s="133">
        <f t="shared" si="2"/>
      </c>
      <c r="G9" s="128"/>
      <c r="H9" s="129"/>
      <c r="I9" s="130"/>
      <c r="J9" s="42"/>
      <c r="K9" s="100">
        <f t="shared" si="3"/>
      </c>
      <c r="L9" s="25" t="s">
        <v>135</v>
      </c>
      <c r="N9" s="41">
        <f t="shared" si="0"/>
        <v>0</v>
      </c>
      <c r="R9" s="32">
        <f t="shared" si="1"/>
        <v>5</v>
      </c>
      <c r="S9" s="33" t="s">
        <v>147</v>
      </c>
      <c r="T9" s="36" t="s">
        <v>66</v>
      </c>
    </row>
    <row r="10" spans="1:20" ht="24" customHeight="1">
      <c r="A10" s="22"/>
      <c r="B10" s="124">
        <v>4</v>
      </c>
      <c r="C10" s="127"/>
      <c r="D10" s="128"/>
      <c r="E10" s="128"/>
      <c r="F10" s="133">
        <f t="shared" si="2"/>
      </c>
      <c r="G10" s="128"/>
      <c r="H10" s="129"/>
      <c r="I10" s="130"/>
      <c r="J10" s="42"/>
      <c r="K10" s="100">
        <f t="shared" si="3"/>
      </c>
      <c r="L10" s="25" t="s">
        <v>136</v>
      </c>
      <c r="N10" s="41">
        <f t="shared" si="0"/>
        <v>0</v>
      </c>
      <c r="R10" s="32">
        <f t="shared" si="1"/>
        <v>6</v>
      </c>
      <c r="S10" s="33" t="s">
        <v>148</v>
      </c>
      <c r="T10" s="33" t="s">
        <v>67</v>
      </c>
    </row>
    <row r="11" spans="1:20" ht="24" customHeight="1">
      <c r="A11" s="22"/>
      <c r="B11" s="124">
        <v>5</v>
      </c>
      <c r="C11" s="127"/>
      <c r="D11" s="128"/>
      <c r="E11" s="128"/>
      <c r="F11" s="133">
        <f t="shared" si="2"/>
      </c>
      <c r="G11" s="128"/>
      <c r="H11" s="129"/>
      <c r="I11" s="130"/>
      <c r="J11" s="42"/>
      <c r="K11" s="100">
        <f t="shared" si="3"/>
      </c>
      <c r="R11" s="32">
        <f t="shared" si="1"/>
        <v>7</v>
      </c>
      <c r="S11" s="33" t="s">
        <v>149</v>
      </c>
      <c r="T11" s="37" t="s">
        <v>68</v>
      </c>
    </row>
    <row r="12" spans="1:20" ht="24" customHeight="1">
      <c r="A12" s="22"/>
      <c r="B12" s="124">
        <v>6</v>
      </c>
      <c r="C12" s="127"/>
      <c r="D12" s="128"/>
      <c r="E12" s="128"/>
      <c r="F12" s="133">
        <f t="shared" si="2"/>
      </c>
      <c r="G12" s="128"/>
      <c r="H12" s="129"/>
      <c r="I12" s="130"/>
      <c r="J12" s="42"/>
      <c r="K12" s="100">
        <f t="shared" si="3"/>
      </c>
      <c r="M12" s="34" t="s">
        <v>50</v>
      </c>
      <c r="N12" s="41">
        <f>COUNTIF(G$7:G$36,M12)</f>
        <v>0</v>
      </c>
      <c r="R12" s="32">
        <f t="shared" si="1"/>
        <v>8</v>
      </c>
      <c r="S12" s="33" t="s">
        <v>150</v>
      </c>
      <c r="T12" s="33" t="s">
        <v>69</v>
      </c>
    </row>
    <row r="13" spans="1:20" ht="24" customHeight="1">
      <c r="A13" s="22"/>
      <c r="B13" s="124">
        <v>7</v>
      </c>
      <c r="C13" s="127"/>
      <c r="D13" s="128"/>
      <c r="E13" s="128"/>
      <c r="F13" s="133">
        <f t="shared" si="2"/>
      </c>
      <c r="G13" s="128"/>
      <c r="H13" s="129"/>
      <c r="I13" s="130"/>
      <c r="J13" s="42"/>
      <c r="K13" s="100">
        <f t="shared" si="3"/>
      </c>
      <c r="M13" s="98" t="s">
        <v>51</v>
      </c>
      <c r="N13" s="41">
        <f>COUNTIF(G$7:G$36,M13)</f>
        <v>0</v>
      </c>
      <c r="R13" s="32">
        <f t="shared" si="1"/>
        <v>9</v>
      </c>
      <c r="S13" s="33" t="s">
        <v>151</v>
      </c>
      <c r="T13" s="33" t="s">
        <v>70</v>
      </c>
    </row>
    <row r="14" spans="1:20" ht="24" customHeight="1">
      <c r="A14" s="22"/>
      <c r="B14" s="124">
        <v>8</v>
      </c>
      <c r="C14" s="127"/>
      <c r="D14" s="128"/>
      <c r="E14" s="128"/>
      <c r="F14" s="133">
        <f t="shared" si="2"/>
      </c>
      <c r="G14" s="128"/>
      <c r="H14" s="129"/>
      <c r="I14" s="130"/>
      <c r="J14" s="42"/>
      <c r="K14" s="100">
        <f t="shared" si="3"/>
      </c>
      <c r="M14" s="99" t="s">
        <v>131</v>
      </c>
      <c r="N14" s="41">
        <f>COUNTIF(H$7:H$36,M14)</f>
        <v>0</v>
      </c>
      <c r="R14" s="32">
        <f t="shared" si="1"/>
        <v>10</v>
      </c>
      <c r="S14" s="33" t="s">
        <v>152</v>
      </c>
      <c r="T14" s="33" t="s">
        <v>71</v>
      </c>
    </row>
    <row r="15" spans="1:20" ht="24" customHeight="1">
      <c r="A15" s="22"/>
      <c r="B15" s="124">
        <v>9</v>
      </c>
      <c r="C15" s="127"/>
      <c r="D15" s="128"/>
      <c r="E15" s="128"/>
      <c r="F15" s="133">
        <f t="shared" si="2"/>
      </c>
      <c r="G15" s="128"/>
      <c r="H15" s="129"/>
      <c r="I15" s="130"/>
      <c r="J15" s="42"/>
      <c r="K15" s="100">
        <f t="shared" si="3"/>
      </c>
      <c r="M15" s="99" t="s">
        <v>108</v>
      </c>
      <c r="N15" s="41">
        <f>COUNTIF(H$7:H$36,M15)</f>
        <v>0</v>
      </c>
      <c r="R15" s="32">
        <f t="shared" si="1"/>
        <v>11</v>
      </c>
      <c r="S15" s="33" t="s">
        <v>153</v>
      </c>
      <c r="T15" s="33" t="s">
        <v>14</v>
      </c>
    </row>
    <row r="16" spans="1:20" ht="24" customHeight="1">
      <c r="A16" s="22"/>
      <c r="B16" s="124">
        <v>10</v>
      </c>
      <c r="C16" s="127"/>
      <c r="D16" s="128"/>
      <c r="E16" s="128"/>
      <c r="F16" s="133">
        <f t="shared" si="2"/>
      </c>
      <c r="G16" s="128"/>
      <c r="H16" s="129"/>
      <c r="I16" s="131"/>
      <c r="J16" s="42"/>
      <c r="K16" s="100">
        <f t="shared" si="3"/>
      </c>
      <c r="M16" s="99" t="s">
        <v>109</v>
      </c>
      <c r="N16" s="41">
        <f>COUNTIF(H$7:H$36,M16)</f>
        <v>0</v>
      </c>
      <c r="R16" s="32">
        <f t="shared" si="1"/>
        <v>12</v>
      </c>
      <c r="S16" s="33" t="s">
        <v>154</v>
      </c>
      <c r="T16" s="33" t="s">
        <v>72</v>
      </c>
    </row>
    <row r="17" spans="1:20" ht="24" customHeight="1">
      <c r="A17" s="22"/>
      <c r="B17" s="124">
        <v>11</v>
      </c>
      <c r="C17" s="127"/>
      <c r="D17" s="128"/>
      <c r="E17" s="128"/>
      <c r="F17" s="133">
        <f t="shared" si="2"/>
      </c>
      <c r="G17" s="128"/>
      <c r="H17" s="129"/>
      <c r="I17" s="131"/>
      <c r="J17" s="42"/>
      <c r="K17" s="100">
        <f t="shared" si="3"/>
      </c>
      <c r="M17" s="99" t="s">
        <v>95</v>
      </c>
      <c r="N17" s="41">
        <f>COUNTIF(H$7:H$36,M17)</f>
        <v>0</v>
      </c>
      <c r="R17" s="32">
        <f t="shared" si="1"/>
        <v>13</v>
      </c>
      <c r="S17" s="33" t="s">
        <v>155</v>
      </c>
      <c r="T17" s="33" t="s">
        <v>73</v>
      </c>
    </row>
    <row r="18" spans="1:20" ht="24" customHeight="1">
      <c r="A18" s="22"/>
      <c r="B18" s="124">
        <v>12</v>
      </c>
      <c r="C18" s="127"/>
      <c r="D18" s="128"/>
      <c r="E18" s="128"/>
      <c r="F18" s="133">
        <f t="shared" si="2"/>
      </c>
      <c r="G18" s="128"/>
      <c r="H18" s="129"/>
      <c r="I18" s="131"/>
      <c r="J18" s="42"/>
      <c r="K18" s="100">
        <f t="shared" si="3"/>
      </c>
      <c r="M18" s="99"/>
      <c r="N18" s="41"/>
      <c r="R18" s="32">
        <f t="shared" si="1"/>
        <v>14</v>
      </c>
      <c r="S18" s="33" t="s">
        <v>156</v>
      </c>
      <c r="T18" s="33" t="s">
        <v>74</v>
      </c>
    </row>
    <row r="19" spans="1:20" ht="24" customHeight="1">
      <c r="A19" s="22"/>
      <c r="B19" s="124">
        <v>13</v>
      </c>
      <c r="C19" s="127"/>
      <c r="D19" s="128"/>
      <c r="E19" s="128"/>
      <c r="F19" s="133">
        <f t="shared" si="2"/>
      </c>
      <c r="G19" s="128"/>
      <c r="H19" s="129"/>
      <c r="I19" s="131"/>
      <c r="J19" s="42"/>
      <c r="K19" s="100">
        <f t="shared" si="3"/>
      </c>
      <c r="R19" s="32">
        <f t="shared" si="1"/>
        <v>15</v>
      </c>
      <c r="S19" s="33" t="s">
        <v>157</v>
      </c>
      <c r="T19" s="33" t="s">
        <v>75</v>
      </c>
    </row>
    <row r="20" spans="1:20" ht="24" customHeight="1">
      <c r="A20" s="22"/>
      <c r="B20" s="124">
        <v>14</v>
      </c>
      <c r="C20" s="127"/>
      <c r="D20" s="128"/>
      <c r="E20" s="128"/>
      <c r="F20" s="133">
        <f t="shared" si="2"/>
      </c>
      <c r="G20" s="128"/>
      <c r="H20" s="129"/>
      <c r="I20" s="131"/>
      <c r="J20" s="42"/>
      <c r="K20" s="100">
        <f t="shared" si="3"/>
      </c>
      <c r="R20" s="32">
        <f t="shared" si="1"/>
        <v>16</v>
      </c>
      <c r="S20" s="33" t="s">
        <v>158</v>
      </c>
      <c r="T20" s="33" t="s">
        <v>76</v>
      </c>
    </row>
    <row r="21" spans="1:20" ht="24" customHeight="1">
      <c r="A21" s="22"/>
      <c r="B21" s="124">
        <v>15</v>
      </c>
      <c r="C21" s="127"/>
      <c r="D21" s="128"/>
      <c r="E21" s="128"/>
      <c r="F21" s="133">
        <f t="shared" si="2"/>
      </c>
      <c r="G21" s="128"/>
      <c r="H21" s="129"/>
      <c r="I21" s="131"/>
      <c r="J21" s="42"/>
      <c r="K21" s="100">
        <f t="shared" si="3"/>
      </c>
      <c r="R21" s="32">
        <f t="shared" si="1"/>
        <v>17</v>
      </c>
      <c r="S21" s="32" t="s">
        <v>159</v>
      </c>
      <c r="T21" s="33" t="s">
        <v>77</v>
      </c>
    </row>
    <row r="22" spans="1:20" ht="24" customHeight="1">
      <c r="A22" s="22"/>
      <c r="B22" s="124">
        <v>16</v>
      </c>
      <c r="C22" s="127"/>
      <c r="D22" s="128"/>
      <c r="E22" s="128"/>
      <c r="F22" s="133">
        <f t="shared" si="2"/>
      </c>
      <c r="G22" s="128"/>
      <c r="H22" s="129"/>
      <c r="I22" s="131"/>
      <c r="J22" s="42"/>
      <c r="K22" s="100">
        <f t="shared" si="3"/>
      </c>
      <c r="R22" s="32">
        <f t="shared" si="1"/>
        <v>18</v>
      </c>
      <c r="S22" s="32" t="s">
        <v>160</v>
      </c>
      <c r="T22" s="33" t="s">
        <v>15</v>
      </c>
    </row>
    <row r="23" spans="1:20" ht="24" customHeight="1">
      <c r="A23" s="22"/>
      <c r="B23" s="124">
        <v>17</v>
      </c>
      <c r="C23" s="127"/>
      <c r="D23" s="128"/>
      <c r="E23" s="128"/>
      <c r="F23" s="133">
        <f t="shared" si="2"/>
      </c>
      <c r="G23" s="128"/>
      <c r="H23" s="129"/>
      <c r="I23" s="131"/>
      <c r="J23" s="42"/>
      <c r="K23" s="100">
        <f t="shared" si="3"/>
      </c>
      <c r="R23" s="32">
        <f t="shared" si="1"/>
        <v>19</v>
      </c>
      <c r="S23" s="32" t="s">
        <v>161</v>
      </c>
      <c r="T23" s="33" t="s">
        <v>78</v>
      </c>
    </row>
    <row r="24" spans="1:20" ht="24" customHeight="1">
      <c r="A24" s="22"/>
      <c r="B24" s="124">
        <v>18</v>
      </c>
      <c r="C24" s="127"/>
      <c r="D24" s="128"/>
      <c r="E24" s="128"/>
      <c r="F24" s="133">
        <f t="shared" si="2"/>
      </c>
      <c r="G24" s="128"/>
      <c r="H24" s="129"/>
      <c r="I24" s="131"/>
      <c r="J24" s="42"/>
      <c r="K24" s="100">
        <f t="shared" si="3"/>
      </c>
      <c r="R24" s="32">
        <f t="shared" si="1"/>
        <v>20</v>
      </c>
      <c r="S24" s="32" t="s">
        <v>162</v>
      </c>
      <c r="T24" s="33" t="s">
        <v>11</v>
      </c>
    </row>
    <row r="25" spans="1:20" ht="24" customHeight="1">
      <c r="A25" s="22"/>
      <c r="B25" s="124">
        <v>19</v>
      </c>
      <c r="C25" s="127"/>
      <c r="D25" s="128"/>
      <c r="E25" s="128"/>
      <c r="F25" s="133">
        <f t="shared" si="2"/>
      </c>
      <c r="G25" s="128"/>
      <c r="H25" s="129"/>
      <c r="I25" s="131"/>
      <c r="J25" s="42"/>
      <c r="K25" s="100">
        <f t="shared" si="3"/>
      </c>
      <c r="R25" s="32">
        <f t="shared" si="1"/>
        <v>21</v>
      </c>
      <c r="S25" s="32" t="s">
        <v>163</v>
      </c>
      <c r="T25" s="38" t="s">
        <v>79</v>
      </c>
    </row>
    <row r="26" spans="1:20" ht="24" customHeight="1">
      <c r="A26" s="22"/>
      <c r="B26" s="124">
        <v>20</v>
      </c>
      <c r="C26" s="127"/>
      <c r="D26" s="132"/>
      <c r="E26" s="132"/>
      <c r="F26" s="133">
        <f t="shared" si="2"/>
      </c>
      <c r="G26" s="128"/>
      <c r="H26" s="129"/>
      <c r="I26" s="131"/>
      <c r="J26" s="42"/>
      <c r="K26" s="100">
        <f t="shared" si="3"/>
      </c>
      <c r="R26" s="32">
        <f t="shared" si="1"/>
        <v>22</v>
      </c>
      <c r="S26" s="32" t="s">
        <v>164</v>
      </c>
      <c r="T26" s="33" t="s">
        <v>17</v>
      </c>
    </row>
    <row r="27" spans="1:20" ht="24" customHeight="1">
      <c r="A27" s="22"/>
      <c r="B27" s="124">
        <v>21</v>
      </c>
      <c r="C27" s="127"/>
      <c r="D27" s="128"/>
      <c r="E27" s="128"/>
      <c r="F27" s="133">
        <f t="shared" si="2"/>
      </c>
      <c r="G27" s="128"/>
      <c r="H27" s="129"/>
      <c r="I27" s="131"/>
      <c r="J27" s="42"/>
      <c r="K27" s="100">
        <f t="shared" si="3"/>
      </c>
      <c r="R27" s="32">
        <f t="shared" si="1"/>
        <v>23</v>
      </c>
      <c r="S27" s="32" t="s">
        <v>99</v>
      </c>
      <c r="T27" s="33" t="s">
        <v>10</v>
      </c>
    </row>
    <row r="28" spans="1:20" ht="24" customHeight="1">
      <c r="A28" s="22"/>
      <c r="B28" s="124">
        <v>22</v>
      </c>
      <c r="C28" s="127"/>
      <c r="D28" s="128"/>
      <c r="E28" s="128"/>
      <c r="F28" s="133">
        <f t="shared" si="2"/>
      </c>
      <c r="G28" s="128"/>
      <c r="H28" s="129"/>
      <c r="I28" s="131"/>
      <c r="J28" s="42"/>
      <c r="K28" s="100">
        <f t="shared" si="3"/>
      </c>
      <c r="R28" s="32">
        <f t="shared" si="1"/>
        <v>24</v>
      </c>
      <c r="S28" s="32" t="s">
        <v>80</v>
      </c>
      <c r="T28" s="33" t="s">
        <v>80</v>
      </c>
    </row>
    <row r="29" spans="1:20" ht="24" customHeight="1">
      <c r="A29" s="22"/>
      <c r="B29" s="124">
        <v>23</v>
      </c>
      <c r="C29" s="127"/>
      <c r="D29" s="128"/>
      <c r="E29" s="128"/>
      <c r="F29" s="133">
        <f t="shared" si="2"/>
      </c>
      <c r="G29" s="128"/>
      <c r="H29" s="129"/>
      <c r="I29" s="131"/>
      <c r="J29" s="42"/>
      <c r="K29" s="100">
        <f t="shared" si="3"/>
      </c>
      <c r="R29" s="32">
        <f t="shared" si="1"/>
        <v>25</v>
      </c>
      <c r="S29" s="32" t="s">
        <v>100</v>
      </c>
      <c r="T29" s="33" t="s">
        <v>81</v>
      </c>
    </row>
    <row r="30" spans="1:20" ht="24" customHeight="1">
      <c r="A30" s="22"/>
      <c r="B30" s="124">
        <v>24</v>
      </c>
      <c r="C30" s="127"/>
      <c r="D30" s="128"/>
      <c r="E30" s="128"/>
      <c r="F30" s="133">
        <f t="shared" si="2"/>
      </c>
      <c r="G30" s="128"/>
      <c r="H30" s="129"/>
      <c r="I30" s="131"/>
      <c r="J30" s="42"/>
      <c r="K30" s="100">
        <f t="shared" si="3"/>
      </c>
      <c r="R30" s="32">
        <f t="shared" si="1"/>
        <v>26</v>
      </c>
      <c r="S30" s="32" t="s">
        <v>165</v>
      </c>
      <c r="T30" s="33" t="s">
        <v>82</v>
      </c>
    </row>
    <row r="31" spans="1:20" ht="24" customHeight="1">
      <c r="A31" s="22"/>
      <c r="B31" s="124">
        <v>25</v>
      </c>
      <c r="C31" s="127"/>
      <c r="D31" s="128"/>
      <c r="E31" s="128"/>
      <c r="F31" s="133">
        <f t="shared" si="2"/>
      </c>
      <c r="G31" s="128"/>
      <c r="H31" s="129"/>
      <c r="I31" s="131"/>
      <c r="J31" s="42"/>
      <c r="K31" s="100">
        <f t="shared" si="3"/>
      </c>
      <c r="R31" s="32">
        <f t="shared" si="1"/>
        <v>27</v>
      </c>
      <c r="S31" s="32" t="s">
        <v>166</v>
      </c>
      <c r="T31" s="33" t="s">
        <v>83</v>
      </c>
    </row>
    <row r="32" spans="1:20" ht="24" customHeight="1">
      <c r="A32" s="22"/>
      <c r="B32" s="124">
        <v>26</v>
      </c>
      <c r="C32" s="127"/>
      <c r="D32" s="128"/>
      <c r="E32" s="128"/>
      <c r="F32" s="133">
        <f t="shared" si="2"/>
      </c>
      <c r="G32" s="128"/>
      <c r="H32" s="129"/>
      <c r="I32" s="131"/>
      <c r="J32" s="42"/>
      <c r="K32" s="100">
        <f t="shared" si="3"/>
      </c>
      <c r="R32" s="33">
        <f t="shared" si="1"/>
        <v>28</v>
      </c>
      <c r="S32" s="33" t="s">
        <v>84</v>
      </c>
      <c r="T32" s="33" t="s">
        <v>84</v>
      </c>
    </row>
    <row r="33" spans="1:20" ht="24" customHeight="1">
      <c r="A33" s="22"/>
      <c r="B33" s="124">
        <v>27</v>
      </c>
      <c r="C33" s="127"/>
      <c r="D33" s="128"/>
      <c r="E33" s="128"/>
      <c r="F33" s="133">
        <f t="shared" si="2"/>
      </c>
      <c r="G33" s="128"/>
      <c r="H33" s="129"/>
      <c r="I33" s="131"/>
      <c r="J33" s="42"/>
      <c r="K33" s="100">
        <f t="shared" si="3"/>
      </c>
      <c r="R33" s="103">
        <f t="shared" si="1"/>
        <v>29</v>
      </c>
      <c r="S33" s="103" t="s">
        <v>167</v>
      </c>
      <c r="T33" s="33" t="s">
        <v>85</v>
      </c>
    </row>
    <row r="34" spans="1:20" ht="24" customHeight="1">
      <c r="A34" s="22"/>
      <c r="B34" s="124">
        <v>28</v>
      </c>
      <c r="C34" s="127"/>
      <c r="D34" s="128"/>
      <c r="E34" s="128"/>
      <c r="F34" s="133">
        <f t="shared" si="2"/>
      </c>
      <c r="G34" s="128"/>
      <c r="H34" s="129"/>
      <c r="I34" s="131"/>
      <c r="J34" s="42"/>
      <c r="K34" s="100">
        <f t="shared" si="3"/>
      </c>
      <c r="R34" s="103">
        <f t="shared" si="1"/>
        <v>30</v>
      </c>
      <c r="S34" s="103"/>
      <c r="T34" s="33"/>
    </row>
    <row r="35" spans="1:20" ht="24" customHeight="1">
      <c r="A35" s="22"/>
      <c r="B35" s="124">
        <v>29</v>
      </c>
      <c r="C35" s="127"/>
      <c r="D35" s="128"/>
      <c r="E35" s="128"/>
      <c r="F35" s="133">
        <f t="shared" si="2"/>
      </c>
      <c r="G35" s="128"/>
      <c r="H35" s="129"/>
      <c r="I35" s="131"/>
      <c r="J35" s="42"/>
      <c r="K35" s="100">
        <f t="shared" si="3"/>
      </c>
      <c r="R35" s="103">
        <f t="shared" si="1"/>
        <v>31</v>
      </c>
      <c r="S35" s="103" t="s">
        <v>168</v>
      </c>
      <c r="T35" s="33" t="s">
        <v>174</v>
      </c>
    </row>
    <row r="36" spans="1:20" ht="24" customHeight="1">
      <c r="A36" s="22"/>
      <c r="B36" s="124">
        <v>30</v>
      </c>
      <c r="C36" s="127"/>
      <c r="D36" s="128"/>
      <c r="E36" s="128"/>
      <c r="F36" s="133">
        <f t="shared" si="2"/>
      </c>
      <c r="G36" s="128"/>
      <c r="H36" s="129"/>
      <c r="I36" s="131"/>
      <c r="J36" s="42"/>
      <c r="K36" s="100">
        <f t="shared" si="3"/>
      </c>
      <c r="R36" s="103">
        <f t="shared" si="1"/>
        <v>32</v>
      </c>
      <c r="S36" s="103" t="s">
        <v>169</v>
      </c>
      <c r="T36" s="33" t="s">
        <v>175</v>
      </c>
    </row>
    <row r="37" spans="3:20" ht="24" customHeight="1">
      <c r="C37" s="102" t="s">
        <v>62</v>
      </c>
      <c r="D37" s="102"/>
      <c r="E37" s="102"/>
      <c r="R37" s="103">
        <f t="shared" si="1"/>
        <v>33</v>
      </c>
      <c r="S37" s="103" t="s">
        <v>170</v>
      </c>
      <c r="T37" s="33" t="s">
        <v>176</v>
      </c>
    </row>
    <row r="38" spans="3:20" ht="24" customHeight="1">
      <c r="C38" s="40" t="s">
        <v>63</v>
      </c>
      <c r="R38" s="103">
        <f t="shared" si="1"/>
        <v>34</v>
      </c>
      <c r="S38" s="103" t="s">
        <v>171</v>
      </c>
      <c r="T38" s="33" t="s">
        <v>177</v>
      </c>
    </row>
    <row r="39" spans="18:20" ht="24" customHeight="1">
      <c r="R39" s="103">
        <f t="shared" si="1"/>
        <v>35</v>
      </c>
      <c r="S39" s="103" t="s">
        <v>172</v>
      </c>
      <c r="T39" s="33" t="s">
        <v>178</v>
      </c>
    </row>
    <row r="40" spans="18:20" ht="24" customHeight="1">
      <c r="R40" s="103">
        <f t="shared" si="1"/>
        <v>36</v>
      </c>
      <c r="S40" s="103" t="s">
        <v>179</v>
      </c>
      <c r="T40" s="33" t="s">
        <v>180</v>
      </c>
    </row>
    <row r="41" spans="18:20" ht="24" customHeight="1">
      <c r="R41" s="33">
        <v>37</v>
      </c>
      <c r="S41" s="33"/>
      <c r="T41" s="140"/>
    </row>
    <row r="42" spans="18:20" ht="24" customHeight="1">
      <c r="R42" s="33">
        <v>38</v>
      </c>
      <c r="S42" s="33"/>
      <c r="T42" s="140"/>
    </row>
    <row r="43" spans="18:20" ht="24" customHeight="1" thickBot="1">
      <c r="R43" s="39">
        <v>39</v>
      </c>
      <c r="S43" s="39"/>
      <c r="T43" s="39"/>
    </row>
    <row r="44" ht="24" customHeight="1"/>
    <row r="45" ht="24" customHeight="1"/>
    <row r="46" ht="24" customHeight="1"/>
    <row r="47" ht="19.5" customHeight="1"/>
    <row r="48" ht="19.5" customHeight="1"/>
    <row r="49" ht="22.5" customHeight="1"/>
    <row r="50" ht="22.5" customHeight="1"/>
  </sheetData>
  <sheetProtection password="CCE3" sheet="1" selectLockedCells="1"/>
  <mergeCells count="4">
    <mergeCell ref="B1:J1"/>
    <mergeCell ref="G4:H4"/>
    <mergeCell ref="B5:C5"/>
    <mergeCell ref="C3:E3"/>
  </mergeCells>
  <conditionalFormatting sqref="J7:J36">
    <cfRule type="containsText" priority="3" dxfId="4" operator="containsText" text="NG">
      <formula>NOT(ISERROR(SEARCH("NG",J7)))</formula>
    </cfRule>
  </conditionalFormatting>
  <conditionalFormatting sqref="K7:K36">
    <cfRule type="expression" priority="1" dxfId="5">
      <formula>COUNTIF(K7,"*NG*")&gt;0</formula>
    </cfRule>
  </conditionalFormatting>
  <dataValidations count="3">
    <dataValidation type="list" allowBlank="1" showInputMessage="1" showErrorMessage="1" sqref="G7:G36">
      <formula1>$M$12:$M$13</formula1>
    </dataValidation>
    <dataValidation type="list" allowBlank="1" showInputMessage="1" showErrorMessage="1" sqref="C7:C36">
      <formula1>$L$4:$L$10</formula1>
    </dataValidation>
    <dataValidation type="list" allowBlank="1" showInputMessage="1" showErrorMessage="1" sqref="H7:H36">
      <formula1>$M$14:$M$17</formula1>
    </dataValidation>
  </dataValidations>
  <printOptions/>
  <pageMargins left="0.7" right="0.7" top="0.75" bottom="0.75" header="0.3" footer="0.3"/>
  <pageSetup horizontalDpi="600" verticalDpi="600" orientation="portrait" paperSize="9" scale="75" r:id="rId3"/>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dimension ref="A1:AM129"/>
  <sheetViews>
    <sheetView showGridLines="0" zoomScaleSheetLayoutView="100" zoomScalePageLayoutView="0" workbookViewId="0" topLeftCell="A1">
      <selection activeCell="D15" sqref="D15:K16"/>
    </sheetView>
  </sheetViews>
  <sheetFormatPr defaultColWidth="9.140625" defaultRowHeight="15"/>
  <cols>
    <col min="1" max="1" width="1.1484375" style="1" customWidth="1"/>
    <col min="2" max="2" width="9.00390625" style="1" customWidth="1"/>
    <col min="3" max="3" width="5.57421875" style="1" customWidth="1"/>
    <col min="4" max="16" width="6.28125" style="1" customWidth="1"/>
    <col min="17" max="17" width="1.28515625" style="1" customWidth="1"/>
    <col min="18" max="18" width="1.421875" style="1" customWidth="1"/>
    <col min="19" max="19" width="8.421875" style="1" customWidth="1"/>
    <col min="20" max="27" width="7.57421875" style="1" hidden="1" customWidth="1"/>
    <col min="28" max="28" width="11.421875" style="1" hidden="1" customWidth="1"/>
    <col min="29" max="31" width="7.57421875" style="1" hidden="1" customWidth="1"/>
    <col min="32" max="32" width="0.5625" style="1" customWidth="1"/>
    <col min="33" max="16384" width="9.00390625" style="1" customWidth="1"/>
  </cols>
  <sheetData>
    <row r="1" spans="1:39" ht="15.75" customHeight="1">
      <c r="A1" s="46"/>
      <c r="B1" s="47"/>
      <c r="C1" s="47"/>
      <c r="D1" s="47"/>
      <c r="E1" s="47"/>
      <c r="F1" s="47"/>
      <c r="G1" s="47"/>
      <c r="H1" s="47"/>
      <c r="I1" s="47"/>
      <c r="J1" s="47"/>
      <c r="K1" s="47"/>
      <c r="L1" s="47"/>
      <c r="M1" s="47"/>
      <c r="N1" s="47"/>
      <c r="O1" s="47"/>
      <c r="P1" s="46"/>
      <c r="Q1" s="46"/>
      <c r="R1" s="46"/>
      <c r="S1" s="46"/>
      <c r="T1" s="169" t="s">
        <v>86</v>
      </c>
      <c r="U1" s="170"/>
      <c r="V1" s="171"/>
      <c r="W1" s="46"/>
      <c r="X1" s="46"/>
      <c r="Y1" s="46"/>
      <c r="Z1" s="46"/>
      <c r="AA1" s="46"/>
      <c r="AB1" s="46"/>
      <c r="AC1" s="46"/>
      <c r="AD1" s="46"/>
      <c r="AE1" s="46"/>
      <c r="AF1" s="46"/>
      <c r="AG1" s="44"/>
      <c r="AH1" s="44"/>
      <c r="AI1" s="44"/>
      <c r="AJ1" s="44"/>
      <c r="AK1" s="44"/>
      <c r="AL1" s="44"/>
      <c r="AM1" s="44"/>
    </row>
    <row r="2" spans="1:39" ht="33.75" thickBot="1">
      <c r="A2" s="46"/>
      <c r="B2" s="48"/>
      <c r="C2" s="49"/>
      <c r="D2" s="47"/>
      <c r="E2" s="50"/>
      <c r="F2" s="175" t="str">
        <f>+'申込書 (シングルス用) '!L1</f>
        <v>第５回</v>
      </c>
      <c r="G2" s="175"/>
      <c r="H2" s="176" t="s">
        <v>105</v>
      </c>
      <c r="I2" s="176"/>
      <c r="J2" s="176"/>
      <c r="K2" s="176"/>
      <c r="L2" s="176"/>
      <c r="M2" s="176"/>
      <c r="N2" s="176"/>
      <c r="O2" s="176"/>
      <c r="P2" s="51"/>
      <c r="Q2" s="46"/>
      <c r="R2" s="46"/>
      <c r="S2" s="46"/>
      <c r="T2" s="172"/>
      <c r="U2" s="173"/>
      <c r="V2" s="174"/>
      <c r="W2" s="46"/>
      <c r="X2" s="101"/>
      <c r="Y2" s="52" t="s">
        <v>53</v>
      </c>
      <c r="Z2" s="53"/>
      <c r="AA2" s="46"/>
      <c r="AB2" s="54"/>
      <c r="AC2" s="46"/>
      <c r="AD2" s="46"/>
      <c r="AE2" s="46"/>
      <c r="AF2" s="46"/>
      <c r="AG2" s="44"/>
      <c r="AH2" s="44"/>
      <c r="AI2" s="44"/>
      <c r="AJ2" s="44"/>
      <c r="AK2" s="44"/>
      <c r="AL2" s="44"/>
      <c r="AM2" s="44"/>
    </row>
    <row r="3" spans="1:39" ht="33">
      <c r="A3" s="46"/>
      <c r="B3" s="55"/>
      <c r="C3" s="55"/>
      <c r="D3" s="178" t="s">
        <v>106</v>
      </c>
      <c r="E3" s="178"/>
      <c r="F3" s="178"/>
      <c r="G3" s="178"/>
      <c r="H3" s="178"/>
      <c r="I3" s="178"/>
      <c r="J3" s="177" t="s">
        <v>107</v>
      </c>
      <c r="K3" s="177"/>
      <c r="L3" s="177"/>
      <c r="M3" s="177"/>
      <c r="N3" s="56"/>
      <c r="O3" s="56"/>
      <c r="P3" s="57"/>
      <c r="Q3" s="46"/>
      <c r="R3" s="46"/>
      <c r="S3" s="46"/>
      <c r="T3" s="58"/>
      <c r="U3" s="58"/>
      <c r="V3" s="58"/>
      <c r="W3" s="46"/>
      <c r="X3" s="46"/>
      <c r="Y3" s="46"/>
      <c r="Z3" s="46"/>
      <c r="AA3" s="46"/>
      <c r="AB3" s="46"/>
      <c r="AC3" s="46"/>
      <c r="AD3" s="46"/>
      <c r="AE3" s="59"/>
      <c r="AF3" s="97"/>
      <c r="AG3" s="45"/>
      <c r="AH3" s="45"/>
      <c r="AI3" s="45"/>
      <c r="AJ3" s="44"/>
      <c r="AK3" s="44"/>
      <c r="AL3" s="44"/>
      <c r="AM3" s="44"/>
    </row>
    <row r="4" spans="1:39" ht="30.75" customHeight="1" thickBot="1">
      <c r="A4" s="46"/>
      <c r="B4" s="184" t="s">
        <v>18</v>
      </c>
      <c r="C4" s="185">
        <f>+'申込書 (シングルス用) '!C3</f>
      </c>
      <c r="D4" s="185"/>
      <c r="E4" s="185"/>
      <c r="F4" s="185"/>
      <c r="G4" s="185"/>
      <c r="H4" s="185"/>
      <c r="I4" s="185"/>
      <c r="J4" s="185"/>
      <c r="K4" s="51"/>
      <c r="L4" s="60" t="s">
        <v>19</v>
      </c>
      <c r="M4" s="157"/>
      <c r="N4" s="157"/>
      <c r="O4" s="157"/>
      <c r="P4" s="157"/>
      <c r="Q4" s="46"/>
      <c r="R4" s="46"/>
      <c r="S4" s="46"/>
      <c r="T4" s="61" t="s">
        <v>112</v>
      </c>
      <c r="U4" s="61"/>
      <c r="V4" s="61"/>
      <c r="W4" s="61"/>
      <c r="X4" s="61"/>
      <c r="Y4" s="61"/>
      <c r="Z4" s="61"/>
      <c r="AA4" s="61"/>
      <c r="AB4" s="61"/>
      <c r="AC4" s="61"/>
      <c r="AD4" s="61"/>
      <c r="AE4" s="61"/>
      <c r="AF4" s="46"/>
      <c r="AG4" s="44"/>
      <c r="AH4" s="44"/>
      <c r="AI4" s="44"/>
      <c r="AJ4" s="44"/>
      <c r="AK4" s="44"/>
      <c r="AL4" s="44"/>
      <c r="AM4" s="44"/>
    </row>
    <row r="5" spans="1:39" ht="30.75" customHeight="1" thickBot="1">
      <c r="A5" s="46"/>
      <c r="B5" s="184"/>
      <c r="C5" s="186"/>
      <c r="D5" s="186"/>
      <c r="E5" s="186"/>
      <c r="F5" s="186"/>
      <c r="G5" s="186"/>
      <c r="H5" s="186"/>
      <c r="I5" s="186"/>
      <c r="J5" s="186"/>
      <c r="K5" s="51"/>
      <c r="L5" s="62" t="s">
        <v>21</v>
      </c>
      <c r="M5" s="158"/>
      <c r="N5" s="158"/>
      <c r="O5" s="158"/>
      <c r="P5" s="158"/>
      <c r="Q5" s="46"/>
      <c r="R5" s="46"/>
      <c r="S5" s="46"/>
      <c r="T5" s="143" t="s">
        <v>128</v>
      </c>
      <c r="U5" s="63"/>
      <c r="V5" s="88"/>
      <c r="W5" s="88"/>
      <c r="X5" s="88"/>
      <c r="Y5" s="88"/>
      <c r="Z5" s="88"/>
      <c r="AA5" s="88"/>
      <c r="AB5" s="88"/>
      <c r="AC5" s="88"/>
      <c r="AD5" s="88"/>
      <c r="AE5" s="88"/>
      <c r="AF5" s="46"/>
      <c r="AG5" s="44"/>
      <c r="AH5" s="44"/>
      <c r="AI5" s="44"/>
      <c r="AJ5" s="44"/>
      <c r="AK5" s="44"/>
      <c r="AL5" s="44"/>
      <c r="AM5" s="44"/>
    </row>
    <row r="6" spans="1:39" ht="30.75" customHeight="1">
      <c r="A6" s="46"/>
      <c r="B6" s="179" t="s">
        <v>20</v>
      </c>
      <c r="C6" s="180"/>
      <c r="D6" s="180"/>
      <c r="E6" s="180"/>
      <c r="F6" s="180"/>
      <c r="G6" s="180"/>
      <c r="H6" s="64"/>
      <c r="I6" s="65"/>
      <c r="J6" s="66"/>
      <c r="K6" s="66"/>
      <c r="L6" s="46"/>
      <c r="M6" s="46"/>
      <c r="N6" s="46"/>
      <c r="O6" s="46"/>
      <c r="P6" s="46"/>
      <c r="Q6" s="46"/>
      <c r="R6" s="46"/>
      <c r="S6" s="46"/>
      <c r="T6" s="67" t="s">
        <v>127</v>
      </c>
      <c r="U6" s="67"/>
      <c r="V6" s="67"/>
      <c r="W6" s="67"/>
      <c r="X6" s="67"/>
      <c r="Y6" s="67"/>
      <c r="Z6" s="67"/>
      <c r="AA6" s="67"/>
      <c r="AB6" s="67"/>
      <c r="AC6" s="67"/>
      <c r="AD6" s="67"/>
      <c r="AE6" s="67"/>
      <c r="AF6" s="46"/>
      <c r="AG6" s="44"/>
      <c r="AH6" s="44"/>
      <c r="AI6" s="44"/>
      <c r="AJ6" s="44"/>
      <c r="AK6" s="44"/>
      <c r="AL6" s="44"/>
      <c r="AM6" s="44"/>
    </row>
    <row r="7" spans="1:39" ht="30.75" customHeight="1" thickBot="1">
      <c r="A7" s="46"/>
      <c r="B7" s="179"/>
      <c r="C7" s="181"/>
      <c r="D7" s="181"/>
      <c r="E7" s="181"/>
      <c r="F7" s="181"/>
      <c r="G7" s="181"/>
      <c r="H7" s="68"/>
      <c r="I7" s="65"/>
      <c r="J7" s="46"/>
      <c r="K7" s="69" t="s">
        <v>56</v>
      </c>
      <c r="L7" s="182"/>
      <c r="M7" s="183"/>
      <c r="N7" s="183"/>
      <c r="O7" s="183"/>
      <c r="P7" s="183"/>
      <c r="Q7" s="46"/>
      <c r="R7" s="46"/>
      <c r="S7" s="46"/>
      <c r="T7" s="70" t="s">
        <v>111</v>
      </c>
      <c r="U7" s="67"/>
      <c r="V7" s="67"/>
      <c r="W7" s="67"/>
      <c r="X7" s="67"/>
      <c r="Y7" s="67"/>
      <c r="Z7" s="67"/>
      <c r="AA7" s="67"/>
      <c r="AB7" s="67"/>
      <c r="AC7" s="67"/>
      <c r="AD7" s="67"/>
      <c r="AE7" s="67"/>
      <c r="AF7" s="46"/>
      <c r="AG7" s="44"/>
      <c r="AH7" s="44"/>
      <c r="AI7" s="44"/>
      <c r="AJ7" s="44"/>
      <c r="AK7" s="44"/>
      <c r="AL7" s="44"/>
      <c r="AM7" s="44"/>
    </row>
    <row r="8" spans="1:39" ht="24.75" thickBot="1">
      <c r="A8" s="46"/>
      <c r="B8" s="46"/>
      <c r="C8" s="46"/>
      <c r="D8" s="46"/>
      <c r="E8" s="46"/>
      <c r="F8" s="71"/>
      <c r="G8" s="72"/>
      <c r="H8" s="46"/>
      <c r="I8" s="46"/>
      <c r="J8" s="71"/>
      <c r="K8" s="72"/>
      <c r="L8" s="46"/>
      <c r="M8" s="71"/>
      <c r="N8" s="72"/>
      <c r="O8" s="72"/>
      <c r="P8" s="46"/>
      <c r="Q8" s="46"/>
      <c r="R8" s="46"/>
      <c r="S8" s="46"/>
      <c r="T8" s="73" t="str">
        <f>+"必要お手伝い・審判員数は　"&amp;+IF(L10=0,"0",IF(L10&lt;4,"1",IF(L10&lt;7,"2",IF(L10&lt;10,"3",IF(L10&lt;13,"4",IF(L10&lt;16,"5",IF(L10&lt;20,"6","")))))))&amp;"　名です"</f>
        <v>必要お手伝い・審判員数は　0　名です</v>
      </c>
      <c r="V8" s="46"/>
      <c r="W8" s="74"/>
      <c r="X8" s="74"/>
      <c r="Y8" s="74"/>
      <c r="Z8" s="74"/>
      <c r="AA8" s="74"/>
      <c r="AB8" s="46"/>
      <c r="AC8" s="46"/>
      <c r="AD8" s="75"/>
      <c r="AE8" s="75"/>
      <c r="AF8" s="46"/>
      <c r="AG8" s="44"/>
      <c r="AH8" s="44"/>
      <c r="AI8" s="44"/>
      <c r="AJ8" s="44"/>
      <c r="AK8" s="44"/>
      <c r="AL8" s="44"/>
      <c r="AM8" s="44"/>
    </row>
    <row r="9" spans="1:39" ht="16.5" customHeight="1" thickBot="1">
      <c r="A9" s="46"/>
      <c r="B9" s="162" t="s">
        <v>22</v>
      </c>
      <c r="C9" s="163"/>
      <c r="D9" s="164" t="s">
        <v>137</v>
      </c>
      <c r="E9" s="165"/>
      <c r="F9" s="164" t="s">
        <v>87</v>
      </c>
      <c r="G9" s="165"/>
      <c r="H9" s="166" t="s">
        <v>88</v>
      </c>
      <c r="I9" s="165"/>
      <c r="J9" s="166" t="s">
        <v>89</v>
      </c>
      <c r="K9" s="167"/>
      <c r="L9" s="164" t="s">
        <v>23</v>
      </c>
      <c r="M9" s="167"/>
      <c r="N9" s="146"/>
      <c r="O9" s="147"/>
      <c r="Q9" s="46"/>
      <c r="R9" s="46"/>
      <c r="S9" s="46"/>
      <c r="T9" s="76"/>
      <c r="U9" s="168" t="s">
        <v>26</v>
      </c>
      <c r="V9" s="168"/>
      <c r="W9" s="168"/>
      <c r="X9" s="109" t="s">
        <v>27</v>
      </c>
      <c r="Y9" s="109" t="s">
        <v>86</v>
      </c>
      <c r="Z9" s="110" t="s">
        <v>28</v>
      </c>
      <c r="AA9" s="46"/>
      <c r="AB9" s="46"/>
      <c r="AC9" s="46"/>
      <c r="AD9" s="46"/>
      <c r="AE9" s="46"/>
      <c r="AF9" s="46"/>
      <c r="AG9" s="44"/>
      <c r="AH9" s="44"/>
      <c r="AI9" s="44"/>
      <c r="AJ9" s="44"/>
      <c r="AK9" s="44"/>
      <c r="AL9" s="44"/>
      <c r="AM9" s="44"/>
    </row>
    <row r="10" spans="1:39" ht="16.5" customHeight="1">
      <c r="A10" s="46"/>
      <c r="B10" s="187" t="s">
        <v>57</v>
      </c>
      <c r="C10" s="188"/>
      <c r="D10" s="191">
        <f>+'申込書 (シングルス用) '!N4</f>
        <v>0</v>
      </c>
      <c r="E10" s="196"/>
      <c r="F10" s="191">
        <f>+'申込書 (シングルス用) '!N5</f>
        <v>0</v>
      </c>
      <c r="G10" s="192"/>
      <c r="H10" s="195">
        <f>+'申込書 (シングルス用) '!N6</f>
        <v>0</v>
      </c>
      <c r="I10" s="192"/>
      <c r="J10" s="195">
        <f>+'申込書 (シングルス用) '!N10</f>
        <v>0</v>
      </c>
      <c r="K10" s="196"/>
      <c r="L10" s="191">
        <f>+D10+D12+F10+H10+F12+H12+J10</f>
        <v>0</v>
      </c>
      <c r="M10" s="196"/>
      <c r="N10" s="146"/>
      <c r="O10" s="147"/>
      <c r="Q10" s="46"/>
      <c r="R10" s="46"/>
      <c r="S10" s="46"/>
      <c r="T10" s="115">
        <v>1</v>
      </c>
      <c r="U10" s="201"/>
      <c r="V10" s="201"/>
      <c r="W10" s="201"/>
      <c r="X10" s="134"/>
      <c r="Y10" s="134"/>
      <c r="Z10" s="135"/>
      <c r="AA10" s="46"/>
      <c r="AB10" s="46"/>
      <c r="AC10" s="46"/>
      <c r="AD10" s="46"/>
      <c r="AE10" s="46"/>
      <c r="AF10" s="46"/>
      <c r="AG10" s="44"/>
      <c r="AH10" s="44"/>
      <c r="AI10" s="44"/>
      <c r="AJ10" s="44"/>
      <c r="AK10" s="44"/>
      <c r="AL10" s="44"/>
      <c r="AM10" s="44"/>
    </row>
    <row r="11" spans="1:39" ht="16.5" customHeight="1">
      <c r="A11" s="46"/>
      <c r="B11" s="189"/>
      <c r="C11" s="190"/>
      <c r="D11" s="193"/>
      <c r="E11" s="253"/>
      <c r="F11" s="193"/>
      <c r="G11" s="194"/>
      <c r="H11" s="254"/>
      <c r="I11" s="194"/>
      <c r="J11" s="197"/>
      <c r="K11" s="198"/>
      <c r="L11" s="252"/>
      <c r="M11" s="198"/>
      <c r="N11" s="146"/>
      <c r="O11" s="147"/>
      <c r="Q11" s="46"/>
      <c r="R11" s="46"/>
      <c r="S11" s="46"/>
      <c r="T11" s="116">
        <v>2</v>
      </c>
      <c r="U11" s="202"/>
      <c r="V11" s="202"/>
      <c r="W11" s="202"/>
      <c r="X11" s="136"/>
      <c r="Y11" s="136"/>
      <c r="Z11" s="137"/>
      <c r="AA11" s="46"/>
      <c r="AB11" s="46"/>
      <c r="AC11" s="46"/>
      <c r="AD11" s="46"/>
      <c r="AE11" s="46"/>
      <c r="AF11" s="46"/>
      <c r="AG11" s="44"/>
      <c r="AH11" s="44"/>
      <c r="AI11" s="44"/>
      <c r="AJ11" s="44"/>
      <c r="AK11" s="44"/>
      <c r="AL11" s="44"/>
      <c r="AM11" s="44"/>
    </row>
    <row r="12" spans="1:39" ht="16.5" customHeight="1">
      <c r="A12" s="46"/>
      <c r="B12" s="206" t="s">
        <v>58</v>
      </c>
      <c r="C12" s="207"/>
      <c r="D12" s="210">
        <f>+'申込書 (シングルス用) '!N7</f>
        <v>0</v>
      </c>
      <c r="E12" s="204"/>
      <c r="F12" s="210">
        <f>+'申込書 (シングルス用) '!N8</f>
        <v>0</v>
      </c>
      <c r="G12" s="204"/>
      <c r="H12" s="203">
        <f>+'申込書 (シングルス用) '!N9</f>
        <v>0</v>
      </c>
      <c r="I12" s="204"/>
      <c r="J12" s="197"/>
      <c r="K12" s="198"/>
      <c r="L12" s="252"/>
      <c r="M12" s="198"/>
      <c r="N12" s="146"/>
      <c r="O12" s="147"/>
      <c r="Q12" s="46"/>
      <c r="R12" s="46"/>
      <c r="S12" s="46"/>
      <c r="T12" s="116">
        <v>3</v>
      </c>
      <c r="U12" s="202"/>
      <c r="V12" s="202"/>
      <c r="W12" s="202"/>
      <c r="X12" s="136"/>
      <c r="Y12" s="136"/>
      <c r="Z12" s="137"/>
      <c r="AA12" s="46"/>
      <c r="AB12" s="46"/>
      <c r="AC12" s="46"/>
      <c r="AD12" s="46"/>
      <c r="AE12" s="46"/>
      <c r="AF12" s="46"/>
      <c r="AG12" s="44"/>
      <c r="AH12" s="44"/>
      <c r="AI12" s="44"/>
      <c r="AJ12" s="44"/>
      <c r="AK12" s="44"/>
      <c r="AL12" s="44"/>
      <c r="AM12" s="44"/>
    </row>
    <row r="13" spans="1:39" ht="16.5" customHeight="1" thickBot="1">
      <c r="A13" s="46"/>
      <c r="B13" s="208"/>
      <c r="C13" s="209"/>
      <c r="D13" s="211"/>
      <c r="E13" s="205"/>
      <c r="F13" s="211"/>
      <c r="G13" s="205"/>
      <c r="H13" s="199"/>
      <c r="I13" s="205"/>
      <c r="J13" s="199"/>
      <c r="K13" s="200"/>
      <c r="L13" s="211"/>
      <c r="M13" s="200"/>
      <c r="N13" s="146"/>
      <c r="O13" s="147"/>
      <c r="Q13" s="46"/>
      <c r="R13" s="46"/>
      <c r="S13" s="46"/>
      <c r="T13" s="116">
        <v>4</v>
      </c>
      <c r="U13" s="202"/>
      <c r="V13" s="202"/>
      <c r="W13" s="202"/>
      <c r="X13" s="136"/>
      <c r="Y13" s="136"/>
      <c r="Z13" s="137"/>
      <c r="AA13" s="46"/>
      <c r="AB13" s="46"/>
      <c r="AC13" s="46"/>
      <c r="AD13" s="46"/>
      <c r="AE13" s="46"/>
      <c r="AF13" s="46"/>
      <c r="AG13" s="44"/>
      <c r="AH13" s="44"/>
      <c r="AI13" s="44"/>
      <c r="AJ13" s="44"/>
      <c r="AK13" s="44"/>
      <c r="AL13" s="44"/>
      <c r="AM13" s="44"/>
    </row>
    <row r="14" spans="1:39" ht="16.5" customHeight="1" thickBot="1">
      <c r="A14" s="46"/>
      <c r="B14" s="77"/>
      <c r="C14" s="77"/>
      <c r="D14" s="77"/>
      <c r="E14" s="77"/>
      <c r="F14" s="77"/>
      <c r="G14" s="77"/>
      <c r="H14" s="78"/>
      <c r="I14" s="78"/>
      <c r="J14" s="212" t="s">
        <v>30</v>
      </c>
      <c r="K14" s="212"/>
      <c r="L14" s="212"/>
      <c r="M14" s="212"/>
      <c r="N14" s="213"/>
      <c r="O14" s="213"/>
      <c r="P14" s="77"/>
      <c r="Q14" s="46"/>
      <c r="R14" s="46"/>
      <c r="S14" s="46"/>
      <c r="T14" s="116">
        <v>5</v>
      </c>
      <c r="U14" s="202"/>
      <c r="V14" s="202"/>
      <c r="W14" s="202"/>
      <c r="X14" s="136"/>
      <c r="Y14" s="136"/>
      <c r="Z14" s="137"/>
      <c r="AA14" s="46"/>
      <c r="AB14" s="46"/>
      <c r="AC14" s="46"/>
      <c r="AD14" s="46"/>
      <c r="AE14" s="46"/>
      <c r="AF14" s="46"/>
      <c r="AG14" s="44"/>
      <c r="AH14" s="44"/>
      <c r="AI14" s="44"/>
      <c r="AJ14" s="44"/>
      <c r="AK14" s="44"/>
      <c r="AL14" s="44"/>
      <c r="AM14" s="44"/>
    </row>
    <row r="15" spans="1:39" ht="16.5" customHeight="1" thickBot="1">
      <c r="A15" s="46"/>
      <c r="B15" s="229" t="s">
        <v>117</v>
      </c>
      <c r="C15" s="229"/>
      <c r="D15" s="230"/>
      <c r="E15" s="230"/>
      <c r="F15" s="230"/>
      <c r="G15" s="230"/>
      <c r="H15" s="230"/>
      <c r="I15" s="230"/>
      <c r="J15" s="230"/>
      <c r="K15" s="230"/>
      <c r="L15" s="235" t="s">
        <v>24</v>
      </c>
      <c r="M15" s="236"/>
      <c r="N15" s="159" t="s">
        <v>25</v>
      </c>
      <c r="O15" s="160"/>
      <c r="P15" s="161"/>
      <c r="Q15" s="46"/>
      <c r="R15" s="46"/>
      <c r="S15" s="46"/>
      <c r="T15" s="116">
        <v>6</v>
      </c>
      <c r="U15" s="202"/>
      <c r="V15" s="202"/>
      <c r="W15" s="202"/>
      <c r="X15" s="136"/>
      <c r="Y15" s="136"/>
      <c r="Z15" s="137"/>
      <c r="AA15" s="46"/>
      <c r="AB15" s="46"/>
      <c r="AC15" s="46"/>
      <c r="AD15" s="46"/>
      <c r="AE15" s="46"/>
      <c r="AF15" s="46"/>
      <c r="AG15" s="44"/>
      <c r="AH15" s="44"/>
      <c r="AI15" s="44"/>
      <c r="AJ15" s="44"/>
      <c r="AK15" s="44"/>
      <c r="AL15" s="44"/>
      <c r="AM15" s="44"/>
    </row>
    <row r="16" spans="1:39" ht="16.5" customHeight="1">
      <c r="A16" s="46"/>
      <c r="B16" s="229"/>
      <c r="C16" s="229"/>
      <c r="D16" s="230"/>
      <c r="E16" s="230"/>
      <c r="F16" s="230"/>
      <c r="G16" s="230"/>
      <c r="H16" s="230"/>
      <c r="I16" s="230"/>
      <c r="J16" s="230"/>
      <c r="K16" s="230"/>
      <c r="L16" s="214">
        <v>1000</v>
      </c>
      <c r="M16" s="215"/>
      <c r="N16" s="220">
        <f>PRODUCT(L10,L16)</f>
        <v>0</v>
      </c>
      <c r="O16" s="221"/>
      <c r="P16" s="222"/>
      <c r="Q16" s="46"/>
      <c r="R16" s="46"/>
      <c r="S16" s="46"/>
      <c r="T16" s="116">
        <v>7</v>
      </c>
      <c r="U16" s="202"/>
      <c r="V16" s="202"/>
      <c r="W16" s="202"/>
      <c r="X16" s="136"/>
      <c r="Y16" s="136"/>
      <c r="Z16" s="137"/>
      <c r="AA16" s="46"/>
      <c r="AB16" s="46"/>
      <c r="AC16" s="46"/>
      <c r="AD16" s="46"/>
      <c r="AE16" s="46"/>
      <c r="AF16" s="46"/>
      <c r="AG16" s="44"/>
      <c r="AH16" s="44"/>
      <c r="AI16" s="44"/>
      <c r="AJ16" s="44"/>
      <c r="AK16" s="44"/>
      <c r="AL16" s="44"/>
      <c r="AM16" s="44"/>
    </row>
    <row r="17" spans="1:39" ht="16.5" customHeight="1" thickBot="1">
      <c r="A17" s="46"/>
      <c r="B17" s="231" t="s">
        <v>118</v>
      </c>
      <c r="C17" s="231"/>
      <c r="D17" s="231"/>
      <c r="E17" s="231"/>
      <c r="F17" s="231"/>
      <c r="G17" s="231"/>
      <c r="H17" s="231"/>
      <c r="I17" s="231"/>
      <c r="J17" s="231"/>
      <c r="K17" s="231"/>
      <c r="L17" s="216"/>
      <c r="M17" s="217"/>
      <c r="N17" s="223"/>
      <c r="O17" s="224"/>
      <c r="P17" s="225"/>
      <c r="Q17" s="46"/>
      <c r="R17" s="46"/>
      <c r="S17" s="46"/>
      <c r="T17" s="117">
        <v>8</v>
      </c>
      <c r="U17" s="241"/>
      <c r="V17" s="241"/>
      <c r="W17" s="241"/>
      <c r="X17" s="138"/>
      <c r="Y17" s="138"/>
      <c r="Z17" s="139"/>
      <c r="AA17" s="46"/>
      <c r="AB17" s="46"/>
      <c r="AC17" s="46"/>
      <c r="AD17" s="46"/>
      <c r="AE17" s="46"/>
      <c r="AF17" s="46"/>
      <c r="AG17" s="44"/>
      <c r="AH17" s="44"/>
      <c r="AI17" s="44"/>
      <c r="AJ17" s="44"/>
      <c r="AK17" s="44"/>
      <c r="AL17" s="44"/>
      <c r="AM17" s="44"/>
    </row>
    <row r="18" spans="1:39" ht="16.5" customHeight="1" thickBot="1">
      <c r="A18" s="46"/>
      <c r="B18" s="231"/>
      <c r="C18" s="231"/>
      <c r="D18" s="231"/>
      <c r="E18" s="231"/>
      <c r="F18" s="231"/>
      <c r="G18" s="231"/>
      <c r="H18" s="231"/>
      <c r="I18" s="231"/>
      <c r="J18" s="231"/>
      <c r="K18" s="231"/>
      <c r="L18" s="216"/>
      <c r="M18" s="217"/>
      <c r="N18" s="223"/>
      <c r="O18" s="224"/>
      <c r="P18" s="225"/>
      <c r="Q18" s="114"/>
      <c r="R18" s="46"/>
      <c r="S18" s="46"/>
      <c r="T18" s="79" t="s">
        <v>29</v>
      </c>
      <c r="U18" s="242">
        <f>+COUNTA(U10:W17)</f>
        <v>0</v>
      </c>
      <c r="V18" s="242"/>
      <c r="W18" s="242"/>
      <c r="X18" s="112">
        <f>+COUNTIF(X10:X17,"〇")</f>
        <v>0</v>
      </c>
      <c r="Y18" s="112">
        <f>+COUNTIF(Y10:Y17,"〇")</f>
        <v>0</v>
      </c>
      <c r="Z18" s="113">
        <f>+COUNTIF(Z10:Z17,"〇")</f>
        <v>0</v>
      </c>
      <c r="AA18" s="46"/>
      <c r="AB18" s="46"/>
      <c r="AC18" s="46"/>
      <c r="AD18" s="46"/>
      <c r="AE18" s="46"/>
      <c r="AF18" s="46"/>
      <c r="AG18" s="44"/>
      <c r="AH18" s="44"/>
      <c r="AI18" s="44"/>
      <c r="AJ18" s="44"/>
      <c r="AK18" s="44"/>
      <c r="AL18" s="44"/>
      <c r="AM18" s="44"/>
    </row>
    <row r="19" spans="1:39" ht="16.5" customHeight="1" thickBot="1">
      <c r="A19" s="46"/>
      <c r="B19" s="80"/>
      <c r="C19" s="80"/>
      <c r="D19" s="80"/>
      <c r="E19" s="80"/>
      <c r="F19" s="80"/>
      <c r="G19" s="80"/>
      <c r="H19" s="80"/>
      <c r="I19" s="80"/>
      <c r="J19" s="80"/>
      <c r="K19" s="80"/>
      <c r="L19" s="218"/>
      <c r="M19" s="219"/>
      <c r="N19" s="226"/>
      <c r="O19" s="227"/>
      <c r="P19" s="228"/>
      <c r="Q19" s="82"/>
      <c r="R19" s="46"/>
      <c r="S19" s="46"/>
      <c r="T19" s="46"/>
      <c r="U19" s="46"/>
      <c r="V19" s="46"/>
      <c r="W19" s="46"/>
      <c r="X19" s="46"/>
      <c r="Y19" s="46"/>
      <c r="Z19" s="46"/>
      <c r="AA19" s="46"/>
      <c r="AB19" s="46"/>
      <c r="AC19" s="46"/>
      <c r="AD19" s="46"/>
      <c r="AE19" s="46"/>
      <c r="AF19" s="46"/>
      <c r="AG19" s="44"/>
      <c r="AH19" s="44"/>
      <c r="AI19" s="44"/>
      <c r="AJ19" s="44"/>
      <c r="AK19" s="44"/>
      <c r="AL19" s="44"/>
      <c r="AM19" s="44"/>
    </row>
    <row r="20" spans="1:39" ht="16.5" customHeight="1" thickBot="1">
      <c r="A20" s="46"/>
      <c r="B20" s="80"/>
      <c r="C20" s="80"/>
      <c r="D20" s="80"/>
      <c r="E20" s="80"/>
      <c r="F20" s="80"/>
      <c r="G20" s="80"/>
      <c r="H20" s="80"/>
      <c r="I20" s="80"/>
      <c r="J20" s="80"/>
      <c r="K20" s="80"/>
      <c r="L20" s="81"/>
      <c r="M20" s="77"/>
      <c r="N20" s="77"/>
      <c r="O20" s="77"/>
      <c r="P20" s="77"/>
      <c r="Q20" s="82"/>
      <c r="R20" s="46"/>
      <c r="S20" s="46"/>
      <c r="T20" s="46"/>
      <c r="U20" s="46"/>
      <c r="V20" s="46"/>
      <c r="W20" s="46"/>
      <c r="X20" s="46"/>
      <c r="Y20" s="46"/>
      <c r="Z20" s="46"/>
      <c r="AA20" s="46"/>
      <c r="AB20" s="46"/>
      <c r="AC20" s="46"/>
      <c r="AD20" s="46"/>
      <c r="AE20" s="46"/>
      <c r="AF20" s="46"/>
      <c r="AG20" s="44"/>
      <c r="AH20" s="44"/>
      <c r="AI20" s="44"/>
      <c r="AJ20" s="44"/>
      <c r="AK20" s="44"/>
      <c r="AL20" s="44"/>
      <c r="AM20" s="44"/>
    </row>
    <row r="21" spans="1:39" ht="16.5" customHeight="1">
      <c r="A21" s="46"/>
      <c r="B21" s="77"/>
      <c r="C21" s="77"/>
      <c r="D21" s="145"/>
      <c r="E21" s="145"/>
      <c r="F21" s="145"/>
      <c r="G21" s="145"/>
      <c r="H21" s="145"/>
      <c r="I21" s="145"/>
      <c r="J21" s="145"/>
      <c r="K21" s="145"/>
      <c r="L21" s="162" t="s">
        <v>31</v>
      </c>
      <c r="M21" s="232"/>
      <c r="N21" s="237">
        <f>SUM(N16)</f>
        <v>0</v>
      </c>
      <c r="O21" s="237"/>
      <c r="P21" s="238"/>
      <c r="Q21" s="46"/>
      <c r="R21" s="46"/>
      <c r="S21" s="46"/>
      <c r="T21" s="46"/>
      <c r="U21" s="46"/>
      <c r="V21" s="46"/>
      <c r="W21" s="46"/>
      <c r="X21" s="46"/>
      <c r="Y21" s="46"/>
      <c r="Z21" s="46"/>
      <c r="AA21" s="46"/>
      <c r="AB21" s="46"/>
      <c r="AC21" s="46"/>
      <c r="AD21" s="83"/>
      <c r="AE21" s="46"/>
      <c r="AF21" s="46"/>
      <c r="AG21" s="44"/>
      <c r="AH21" s="44"/>
      <c r="AI21" s="44"/>
      <c r="AJ21" s="44"/>
      <c r="AK21" s="44"/>
      <c r="AL21" s="44"/>
      <c r="AM21" s="44"/>
    </row>
    <row r="22" spans="1:39" ht="16.5" customHeight="1" thickBot="1">
      <c r="A22" s="46"/>
      <c r="B22" s="243" t="s">
        <v>32</v>
      </c>
      <c r="C22" s="243"/>
      <c r="D22" s="145"/>
      <c r="E22" s="145"/>
      <c r="F22" s="145"/>
      <c r="G22" s="145"/>
      <c r="H22" s="145"/>
      <c r="I22" s="145"/>
      <c r="J22" s="145"/>
      <c r="K22" s="145"/>
      <c r="L22" s="233"/>
      <c r="M22" s="234"/>
      <c r="N22" s="239"/>
      <c r="O22" s="239"/>
      <c r="P22" s="240"/>
      <c r="Q22" s="46"/>
      <c r="R22" s="46"/>
      <c r="S22" s="46"/>
      <c r="T22" s="86"/>
      <c r="U22" s="86"/>
      <c r="V22" s="86"/>
      <c r="W22" s="86"/>
      <c r="X22" s="86"/>
      <c r="Y22" s="86"/>
      <c r="Z22" s="86"/>
      <c r="AA22" s="86"/>
      <c r="AB22" s="86"/>
      <c r="AC22" s="86"/>
      <c r="AD22" s="86"/>
      <c r="AE22" s="46"/>
      <c r="AF22" s="46"/>
      <c r="AG22" s="44"/>
      <c r="AH22" s="44"/>
      <c r="AI22" s="44"/>
      <c r="AJ22" s="44"/>
      <c r="AK22" s="44"/>
      <c r="AL22" s="44"/>
      <c r="AM22" s="44"/>
    </row>
    <row r="23" spans="1:39" ht="19.5">
      <c r="A23" s="46"/>
      <c r="B23" s="243"/>
      <c r="C23" s="243"/>
      <c r="D23" s="77"/>
      <c r="E23" s="77"/>
      <c r="F23" s="84"/>
      <c r="G23" s="84"/>
      <c r="H23" s="84"/>
      <c r="I23" s="84"/>
      <c r="J23" s="85"/>
      <c r="K23" s="85"/>
      <c r="L23" s="77"/>
      <c r="M23" s="77"/>
      <c r="N23" s="77"/>
      <c r="O23" s="77"/>
      <c r="P23" s="77"/>
      <c r="Q23" s="46"/>
      <c r="R23" s="46"/>
      <c r="S23" s="46"/>
      <c r="T23" s="70" t="s">
        <v>126</v>
      </c>
      <c r="U23" s="105"/>
      <c r="V23" s="105"/>
      <c r="W23" s="105"/>
      <c r="X23" s="105"/>
      <c r="Y23" s="105"/>
      <c r="Z23" s="105"/>
      <c r="AA23" s="61"/>
      <c r="AB23" s="46"/>
      <c r="AC23" s="46"/>
      <c r="AD23" s="46"/>
      <c r="AE23" s="46"/>
      <c r="AF23" s="46"/>
      <c r="AG23" s="44"/>
      <c r="AH23" s="44"/>
      <c r="AI23" s="44"/>
      <c r="AJ23" s="44"/>
      <c r="AK23" s="44"/>
      <c r="AL23" s="44"/>
      <c r="AM23" s="44"/>
    </row>
    <row r="24" spans="1:39" ht="28.5">
      <c r="A24" s="46"/>
      <c r="B24" s="87"/>
      <c r="C24" s="144" t="s">
        <v>116</v>
      </c>
      <c r="D24" s="144"/>
      <c r="E24" s="144"/>
      <c r="F24" s="144"/>
      <c r="G24" s="144"/>
      <c r="H24" s="144"/>
      <c r="I24" s="144"/>
      <c r="J24" s="144"/>
      <c r="K24" s="144"/>
      <c r="L24" s="144"/>
      <c r="M24" s="144"/>
      <c r="N24" s="46"/>
      <c r="O24" s="46"/>
      <c r="P24" s="46"/>
      <c r="Q24" s="46"/>
      <c r="R24" s="46"/>
      <c r="S24" s="46"/>
      <c r="T24" s="106"/>
      <c r="U24" s="104"/>
      <c r="V24" s="104"/>
      <c r="W24" s="104"/>
      <c r="X24" s="104"/>
      <c r="Y24" s="107"/>
      <c r="Z24" s="105"/>
      <c r="AA24" s="104"/>
      <c r="AB24" s="104"/>
      <c r="AC24" s="104"/>
      <c r="AD24" s="89"/>
      <c r="AE24" s="83"/>
      <c r="AF24" s="46"/>
      <c r="AG24" s="44"/>
      <c r="AH24" s="44"/>
      <c r="AI24" s="44"/>
      <c r="AJ24" s="44"/>
      <c r="AK24" s="44"/>
      <c r="AL24" s="44"/>
      <c r="AM24" s="44"/>
    </row>
    <row r="25" spans="1:39" ht="28.5">
      <c r="A25" s="46"/>
      <c r="B25" s="46"/>
      <c r="C25" s="244" t="s">
        <v>59</v>
      </c>
      <c r="D25" s="244"/>
      <c r="E25" s="244"/>
      <c r="F25" s="244"/>
      <c r="G25" s="244"/>
      <c r="H25" s="244"/>
      <c r="I25" s="244"/>
      <c r="J25" s="244"/>
      <c r="K25" s="244"/>
      <c r="L25" s="244"/>
      <c r="M25" s="244"/>
      <c r="N25" s="46"/>
      <c r="O25" s="46"/>
      <c r="P25" s="46"/>
      <c r="Q25" s="46"/>
      <c r="R25" s="46"/>
      <c r="S25" s="46"/>
      <c r="T25" s="246" t="s">
        <v>101</v>
      </c>
      <c r="U25" s="247"/>
      <c r="V25" s="248" t="s">
        <v>102</v>
      </c>
      <c r="W25" s="249"/>
      <c r="X25" s="256" t="s">
        <v>119</v>
      </c>
      <c r="Y25" s="256"/>
      <c r="Z25" s="105"/>
      <c r="AA25" s="104"/>
      <c r="AB25" s="104"/>
      <c r="AC25" s="104"/>
      <c r="AD25" s="89"/>
      <c r="AE25" s="86"/>
      <c r="AF25" s="46"/>
      <c r="AG25" s="44"/>
      <c r="AH25" s="44"/>
      <c r="AI25" s="44"/>
      <c r="AJ25" s="44"/>
      <c r="AK25" s="44"/>
      <c r="AL25" s="44"/>
      <c r="AM25" s="44"/>
    </row>
    <row r="26" spans="1:39" ht="15.75">
      <c r="A26" s="46"/>
      <c r="B26" s="46"/>
      <c r="C26" s="141"/>
      <c r="D26" s="141"/>
      <c r="E26" s="141"/>
      <c r="F26" s="141"/>
      <c r="G26" s="141"/>
      <c r="H26" s="141"/>
      <c r="I26" s="141"/>
      <c r="J26" s="141"/>
      <c r="K26" s="141"/>
      <c r="L26" s="141"/>
      <c r="M26" s="141"/>
      <c r="N26" s="46"/>
      <c r="O26" s="46"/>
      <c r="P26" s="46"/>
      <c r="Q26" s="46"/>
      <c r="R26" s="46"/>
      <c r="S26" s="46"/>
      <c r="T26" s="153" t="s">
        <v>138</v>
      </c>
      <c r="U26" s="154"/>
      <c r="V26" s="155" t="s">
        <v>122</v>
      </c>
      <c r="W26" s="156"/>
      <c r="X26" s="255" t="s">
        <v>120</v>
      </c>
      <c r="Y26" s="255"/>
      <c r="Z26" s="105"/>
      <c r="AA26" s="61"/>
      <c r="AB26" s="46"/>
      <c r="AC26" s="46"/>
      <c r="AD26" s="46"/>
      <c r="AE26" s="46"/>
      <c r="AF26" s="46"/>
      <c r="AG26" s="44"/>
      <c r="AH26" s="44"/>
      <c r="AI26" s="44"/>
      <c r="AJ26" s="44"/>
      <c r="AK26" s="44"/>
      <c r="AL26" s="44"/>
      <c r="AM26" s="44"/>
    </row>
    <row r="27" spans="1:39" ht="16.5">
      <c r="A27" s="46"/>
      <c r="B27" s="46"/>
      <c r="C27" s="243" t="s">
        <v>33</v>
      </c>
      <c r="D27" s="243"/>
      <c r="E27" s="142"/>
      <c r="F27" s="245">
        <v>12240</v>
      </c>
      <c r="G27" s="245"/>
      <c r="H27" s="245"/>
      <c r="I27" s="245"/>
      <c r="J27" s="245"/>
      <c r="K27" s="245"/>
      <c r="L27" s="245"/>
      <c r="M27" s="245"/>
      <c r="N27" s="46"/>
      <c r="O27" s="46"/>
      <c r="P27" s="46"/>
      <c r="Q27" s="46"/>
      <c r="R27" s="46"/>
      <c r="S27" s="46"/>
      <c r="T27" s="153" t="s">
        <v>139</v>
      </c>
      <c r="U27" s="154"/>
      <c r="V27" s="155" t="s">
        <v>103</v>
      </c>
      <c r="W27" s="156"/>
      <c r="X27" s="255" t="s">
        <v>121</v>
      </c>
      <c r="Y27" s="255"/>
      <c r="Z27" s="108"/>
      <c r="AA27" s="90"/>
      <c r="AB27" s="63"/>
      <c r="AC27" s="63"/>
      <c r="AD27" s="63"/>
      <c r="AE27" s="46"/>
      <c r="AF27" s="46"/>
      <c r="AG27" s="44"/>
      <c r="AH27" s="44"/>
      <c r="AI27" s="44"/>
      <c r="AJ27" s="44"/>
      <c r="AK27" s="44"/>
      <c r="AL27" s="44"/>
      <c r="AM27" s="44"/>
    </row>
    <row r="28" spans="1:39" ht="15.75" customHeight="1">
      <c r="A28" s="46"/>
      <c r="B28" s="46"/>
      <c r="C28" s="243" t="s">
        <v>34</v>
      </c>
      <c r="D28" s="243"/>
      <c r="E28" s="142"/>
      <c r="F28" s="245">
        <v>31725501</v>
      </c>
      <c r="G28" s="245"/>
      <c r="H28" s="245"/>
      <c r="I28" s="245"/>
      <c r="J28" s="245"/>
      <c r="K28" s="245"/>
      <c r="L28" s="245"/>
      <c r="M28" s="245"/>
      <c r="N28" s="46"/>
      <c r="O28" s="46"/>
      <c r="P28" s="46"/>
      <c r="Q28" s="46"/>
      <c r="R28" s="46"/>
      <c r="S28" s="46"/>
      <c r="T28" s="153" t="s">
        <v>140</v>
      </c>
      <c r="U28" s="154"/>
      <c r="V28" s="155" t="s">
        <v>103</v>
      </c>
      <c r="W28" s="156"/>
      <c r="X28" s="255" t="s">
        <v>123</v>
      </c>
      <c r="Y28" s="255"/>
      <c r="Z28" s="108"/>
      <c r="AA28" s="90"/>
      <c r="AB28" s="90"/>
      <c r="AC28" s="90"/>
      <c r="AD28" s="67"/>
      <c r="AE28" s="46"/>
      <c r="AF28" s="46"/>
      <c r="AG28" s="44"/>
      <c r="AH28" s="44"/>
      <c r="AI28" s="44"/>
      <c r="AJ28" s="44"/>
      <c r="AK28" s="44"/>
      <c r="AL28" s="44"/>
      <c r="AM28" s="44"/>
    </row>
    <row r="29" spans="1:39" ht="15.75" customHeight="1">
      <c r="A29" s="46"/>
      <c r="B29" s="46"/>
      <c r="C29" s="243" t="s">
        <v>35</v>
      </c>
      <c r="D29" s="243"/>
      <c r="E29" s="142"/>
      <c r="F29" s="245" t="s">
        <v>36</v>
      </c>
      <c r="G29" s="245"/>
      <c r="H29" s="245"/>
      <c r="I29" s="245"/>
      <c r="J29" s="245"/>
      <c r="K29" s="245"/>
      <c r="L29" s="245"/>
      <c r="M29" s="245"/>
      <c r="N29" s="46"/>
      <c r="O29" s="46"/>
      <c r="P29" s="46"/>
      <c r="Q29" s="46"/>
      <c r="R29" s="46"/>
      <c r="S29" s="46"/>
      <c r="T29" s="153" t="s">
        <v>141</v>
      </c>
      <c r="U29" s="154"/>
      <c r="V29" s="155" t="s">
        <v>103</v>
      </c>
      <c r="W29" s="156"/>
      <c r="X29" s="255" t="s">
        <v>124</v>
      </c>
      <c r="Y29" s="255"/>
      <c r="Z29" s="46"/>
      <c r="AA29" s="46"/>
      <c r="AB29" s="46"/>
      <c r="AC29" s="46"/>
      <c r="AD29" s="46"/>
      <c r="AE29" s="46"/>
      <c r="AF29" s="46"/>
      <c r="AG29" s="44"/>
      <c r="AH29" s="44"/>
      <c r="AI29" s="44"/>
      <c r="AJ29" s="44"/>
      <c r="AK29" s="44"/>
      <c r="AL29" s="44"/>
      <c r="AM29" s="44"/>
    </row>
    <row r="30" spans="1:39" ht="15.75" customHeight="1">
      <c r="A30" s="46"/>
      <c r="B30" s="46"/>
      <c r="C30" s="243" t="s">
        <v>37</v>
      </c>
      <c r="D30" s="243"/>
      <c r="E30" s="142"/>
      <c r="F30" s="245" t="s">
        <v>114</v>
      </c>
      <c r="G30" s="245"/>
      <c r="H30" s="245"/>
      <c r="I30" s="245"/>
      <c r="J30" s="245"/>
      <c r="K30" s="245"/>
      <c r="L30" s="245"/>
      <c r="M30" s="245"/>
      <c r="N30" s="46"/>
      <c r="O30" s="46"/>
      <c r="P30" s="46"/>
      <c r="Q30" s="46"/>
      <c r="R30" s="46"/>
      <c r="S30" s="91"/>
      <c r="T30" s="153" t="s">
        <v>142</v>
      </c>
      <c r="U30" s="154"/>
      <c r="V30" s="155" t="s">
        <v>104</v>
      </c>
      <c r="W30" s="156"/>
      <c r="X30" s="255" t="s">
        <v>124</v>
      </c>
      <c r="Y30" s="255"/>
      <c r="Z30" s="92"/>
      <c r="AA30" s="92"/>
      <c r="AB30" s="92"/>
      <c r="AC30" s="92"/>
      <c r="AD30" s="92"/>
      <c r="AE30" s="63"/>
      <c r="AF30" s="46"/>
      <c r="AG30" s="44"/>
      <c r="AH30" s="44"/>
      <c r="AI30" s="44"/>
      <c r="AJ30" s="44"/>
      <c r="AK30" s="44"/>
      <c r="AL30" s="44"/>
      <c r="AM30" s="44"/>
    </row>
    <row r="31" spans="1:39" ht="15.75" customHeight="1">
      <c r="A31" s="46"/>
      <c r="B31" s="46"/>
      <c r="C31" s="141"/>
      <c r="D31" s="141"/>
      <c r="E31" s="141"/>
      <c r="F31" s="141"/>
      <c r="G31" s="141"/>
      <c r="H31" s="141"/>
      <c r="I31" s="141"/>
      <c r="J31" s="141"/>
      <c r="K31" s="141"/>
      <c r="L31" s="141"/>
      <c r="M31" s="141"/>
      <c r="N31" s="46"/>
      <c r="O31" s="46"/>
      <c r="P31" s="46"/>
      <c r="Q31" s="46"/>
      <c r="R31" s="46"/>
      <c r="S31" s="46"/>
      <c r="T31" s="153" t="s">
        <v>143</v>
      </c>
      <c r="U31" s="154"/>
      <c r="V31" s="155" t="s">
        <v>104</v>
      </c>
      <c r="W31" s="156"/>
      <c r="X31" s="255" t="s">
        <v>125</v>
      </c>
      <c r="Y31" s="255"/>
      <c r="Z31" s="92"/>
      <c r="AA31" s="92"/>
      <c r="AB31" s="92"/>
      <c r="AC31" s="92"/>
      <c r="AD31" s="92"/>
      <c r="AE31" s="67"/>
      <c r="AF31" s="46"/>
      <c r="AG31" s="44"/>
      <c r="AH31" s="44"/>
      <c r="AI31" s="44"/>
      <c r="AJ31" s="44"/>
      <c r="AK31" s="44"/>
      <c r="AL31" s="44"/>
      <c r="AM31" s="44"/>
    </row>
    <row r="32" spans="1:39" ht="15.75" customHeight="1">
      <c r="A32" s="46"/>
      <c r="B32" s="46"/>
      <c r="C32" s="244" t="s">
        <v>115</v>
      </c>
      <c r="D32" s="244"/>
      <c r="E32" s="244"/>
      <c r="F32" s="244"/>
      <c r="G32" s="244"/>
      <c r="H32" s="244"/>
      <c r="I32" s="244"/>
      <c r="J32" s="244"/>
      <c r="K32" s="244"/>
      <c r="L32" s="244"/>
      <c r="M32" s="244"/>
      <c r="N32" s="46"/>
      <c r="O32" s="46"/>
      <c r="P32" s="46"/>
      <c r="Q32" s="46"/>
      <c r="R32" s="46"/>
      <c r="S32" s="46"/>
      <c r="T32" s="93"/>
      <c r="U32" s="92"/>
      <c r="V32" s="92"/>
      <c r="W32" s="92"/>
      <c r="X32" s="92"/>
      <c r="Y32" s="92"/>
      <c r="Z32" s="92"/>
      <c r="AA32" s="92"/>
      <c r="AB32" s="92"/>
      <c r="AC32" s="92"/>
      <c r="AD32" s="92"/>
      <c r="AE32" s="46"/>
      <c r="AF32" s="46"/>
      <c r="AG32" s="44"/>
      <c r="AH32" s="44"/>
      <c r="AI32" s="44"/>
      <c r="AJ32" s="44"/>
      <c r="AK32" s="44"/>
      <c r="AL32" s="44"/>
      <c r="AM32" s="44"/>
    </row>
    <row r="33" spans="1:39" ht="15.75" customHeight="1">
      <c r="A33" s="46"/>
      <c r="B33" s="46"/>
      <c r="C33" s="141"/>
      <c r="D33" s="141"/>
      <c r="E33" s="141"/>
      <c r="F33" s="141"/>
      <c r="G33" s="141"/>
      <c r="H33" s="141"/>
      <c r="I33" s="141"/>
      <c r="J33" s="141"/>
      <c r="K33" s="141"/>
      <c r="L33" s="141"/>
      <c r="M33" s="141"/>
      <c r="N33" s="46"/>
      <c r="O33" s="46"/>
      <c r="P33" s="46"/>
      <c r="Q33" s="46"/>
      <c r="R33" s="46"/>
      <c r="S33" s="46"/>
      <c r="T33" s="250" t="s">
        <v>60</v>
      </c>
      <c r="U33" s="250"/>
      <c r="V33" s="94"/>
      <c r="W33" s="251" t="s">
        <v>113</v>
      </c>
      <c r="X33" s="251"/>
      <c r="Y33" s="251"/>
      <c r="Z33" s="251"/>
      <c r="AA33" s="251"/>
      <c r="AB33" s="251"/>
      <c r="AC33" s="251"/>
      <c r="AD33" s="95"/>
      <c r="AE33" s="92"/>
      <c r="AF33" s="46"/>
      <c r="AG33" s="44"/>
      <c r="AH33" s="44"/>
      <c r="AI33" s="44"/>
      <c r="AJ33" s="44"/>
      <c r="AK33" s="44"/>
      <c r="AL33" s="44"/>
      <c r="AM33" s="44"/>
    </row>
    <row r="34" spans="1:39" ht="15.75" customHeight="1">
      <c r="A34" s="46"/>
      <c r="B34" s="46"/>
      <c r="C34" s="243" t="s">
        <v>38</v>
      </c>
      <c r="D34" s="243"/>
      <c r="E34" s="142"/>
      <c r="F34" s="245" t="s">
        <v>39</v>
      </c>
      <c r="G34" s="245"/>
      <c r="H34" s="245"/>
      <c r="I34" s="245"/>
      <c r="J34" s="245"/>
      <c r="K34" s="245"/>
      <c r="L34" s="245"/>
      <c r="M34" s="245"/>
      <c r="N34" s="46"/>
      <c r="O34" s="46"/>
      <c r="P34" s="46"/>
      <c r="Q34" s="46"/>
      <c r="R34" s="46"/>
      <c r="S34" s="46"/>
      <c r="T34" s="250"/>
      <c r="U34" s="250"/>
      <c r="V34" s="46"/>
      <c r="W34" s="251"/>
      <c r="X34" s="251"/>
      <c r="Y34" s="251"/>
      <c r="Z34" s="251"/>
      <c r="AA34" s="251"/>
      <c r="AB34" s="251"/>
      <c r="AC34" s="251"/>
      <c r="AD34" s="46"/>
      <c r="AE34" s="92"/>
      <c r="AF34" s="46"/>
      <c r="AG34" s="44"/>
      <c r="AH34" s="44"/>
      <c r="AI34" s="44"/>
      <c r="AJ34" s="44"/>
      <c r="AK34" s="44"/>
      <c r="AL34" s="44"/>
      <c r="AM34" s="44"/>
    </row>
    <row r="35" spans="1:39" ht="15.75" customHeight="1">
      <c r="A35" s="46"/>
      <c r="B35" s="46"/>
      <c r="C35" s="243" t="s">
        <v>40</v>
      </c>
      <c r="D35" s="243"/>
      <c r="E35" s="142"/>
      <c r="F35" s="245" t="s">
        <v>41</v>
      </c>
      <c r="G35" s="245"/>
      <c r="H35" s="245"/>
      <c r="I35" s="245"/>
      <c r="J35" s="245"/>
      <c r="K35" s="245"/>
      <c r="L35" s="245"/>
      <c r="M35" s="245"/>
      <c r="N35" s="46"/>
      <c r="O35" s="46"/>
      <c r="P35" s="46"/>
      <c r="Q35" s="46"/>
      <c r="R35" s="46"/>
      <c r="S35" s="46"/>
      <c r="T35" s="46"/>
      <c r="U35" s="46"/>
      <c r="V35" s="46"/>
      <c r="W35" s="46"/>
      <c r="X35" s="46"/>
      <c r="Y35" s="46"/>
      <c r="Z35" s="46"/>
      <c r="AA35" s="46"/>
      <c r="AB35" s="46"/>
      <c r="AC35" s="46"/>
      <c r="AD35" s="46"/>
      <c r="AE35" s="92"/>
      <c r="AF35" s="46"/>
      <c r="AG35" s="44"/>
      <c r="AH35" s="44"/>
      <c r="AI35" s="44"/>
      <c r="AJ35" s="44"/>
      <c r="AK35" s="44"/>
      <c r="AL35" s="44"/>
      <c r="AM35" s="44"/>
    </row>
    <row r="36" spans="1:39" ht="15.75" customHeight="1">
      <c r="A36" s="46"/>
      <c r="B36" s="46"/>
      <c r="C36" s="243" t="s">
        <v>42</v>
      </c>
      <c r="D36" s="243"/>
      <c r="E36" s="142"/>
      <c r="F36" s="245">
        <v>228</v>
      </c>
      <c r="G36" s="245"/>
      <c r="H36" s="245"/>
      <c r="I36" s="245"/>
      <c r="J36" s="245"/>
      <c r="K36" s="245"/>
      <c r="L36" s="245"/>
      <c r="M36" s="245"/>
      <c r="N36" s="46"/>
      <c r="O36" s="46"/>
      <c r="P36" s="46"/>
      <c r="Q36" s="46"/>
      <c r="R36" s="46"/>
      <c r="S36" s="46"/>
      <c r="T36" s="46"/>
      <c r="U36" s="46"/>
      <c r="V36" s="46"/>
      <c r="W36" s="46"/>
      <c r="X36" s="46"/>
      <c r="Y36" s="46"/>
      <c r="Z36" s="46"/>
      <c r="AA36" s="46"/>
      <c r="AB36" s="46"/>
      <c r="AC36" s="46"/>
      <c r="AD36" s="46"/>
      <c r="AE36" s="46"/>
      <c r="AF36" s="46"/>
      <c r="AG36" s="44"/>
      <c r="AH36" s="44"/>
      <c r="AI36" s="44"/>
      <c r="AJ36" s="44"/>
      <c r="AK36" s="44"/>
      <c r="AL36" s="44"/>
      <c r="AM36" s="44"/>
    </row>
    <row r="37" spans="1:39" ht="15.75" customHeight="1">
      <c r="A37" s="46"/>
      <c r="B37" s="46"/>
      <c r="C37" s="243" t="s">
        <v>43</v>
      </c>
      <c r="D37" s="243"/>
      <c r="E37" s="142"/>
      <c r="F37" s="245" t="s">
        <v>44</v>
      </c>
      <c r="G37" s="245"/>
      <c r="H37" s="245"/>
      <c r="I37" s="245"/>
      <c r="J37" s="245"/>
      <c r="K37" s="245"/>
      <c r="L37" s="245"/>
      <c r="M37" s="245"/>
      <c r="N37" s="46"/>
      <c r="O37" s="46"/>
      <c r="P37" s="46"/>
      <c r="Q37" s="46"/>
      <c r="R37" s="46"/>
      <c r="S37" s="46"/>
      <c r="T37" s="46"/>
      <c r="U37" s="46"/>
      <c r="V37" s="46"/>
      <c r="W37" s="46"/>
      <c r="X37" s="46"/>
      <c r="Y37" s="46"/>
      <c r="Z37" s="46"/>
      <c r="AA37" s="46"/>
      <c r="AB37" s="46"/>
      <c r="AC37" s="46"/>
      <c r="AD37" s="46"/>
      <c r="AE37" s="46"/>
      <c r="AF37" s="46"/>
      <c r="AG37" s="44"/>
      <c r="AH37" s="44"/>
      <c r="AI37" s="44"/>
      <c r="AJ37" s="44"/>
      <c r="AK37" s="44"/>
      <c r="AL37" s="44"/>
      <c r="AM37" s="44"/>
    </row>
    <row r="38" spans="1:39" ht="16.5">
      <c r="A38" s="46"/>
      <c r="B38" s="46"/>
      <c r="C38" s="243" t="s">
        <v>45</v>
      </c>
      <c r="D38" s="243"/>
      <c r="E38" s="142"/>
      <c r="F38" s="245">
        <v>3172550</v>
      </c>
      <c r="G38" s="245"/>
      <c r="H38" s="245"/>
      <c r="I38" s="245"/>
      <c r="J38" s="245"/>
      <c r="K38" s="245"/>
      <c r="L38" s="245"/>
      <c r="M38" s="245"/>
      <c r="N38" s="46"/>
      <c r="O38" s="46"/>
      <c r="P38" s="46"/>
      <c r="Q38" s="46"/>
      <c r="R38" s="46"/>
      <c r="S38" s="46"/>
      <c r="T38" s="46"/>
      <c r="U38" s="46"/>
      <c r="V38" s="46"/>
      <c r="W38" s="46"/>
      <c r="X38" s="46"/>
      <c r="Y38" s="46"/>
      <c r="Z38" s="46"/>
      <c r="AA38" s="46"/>
      <c r="AB38" s="46"/>
      <c r="AC38" s="46"/>
      <c r="AD38" s="46"/>
      <c r="AE38" s="46"/>
      <c r="AF38" s="46"/>
      <c r="AG38" s="44"/>
      <c r="AH38" s="44"/>
      <c r="AI38" s="44"/>
      <c r="AJ38" s="44"/>
      <c r="AK38" s="44"/>
      <c r="AL38" s="44"/>
      <c r="AM38" s="44"/>
    </row>
    <row r="39" spans="1:39" ht="16.5">
      <c r="A39" s="46"/>
      <c r="B39" s="46"/>
      <c r="C39" s="243" t="s">
        <v>35</v>
      </c>
      <c r="D39" s="243"/>
      <c r="E39" s="142"/>
      <c r="F39" s="245" t="s">
        <v>36</v>
      </c>
      <c r="G39" s="245"/>
      <c r="H39" s="245"/>
      <c r="I39" s="245"/>
      <c r="J39" s="245"/>
      <c r="K39" s="245"/>
      <c r="L39" s="245"/>
      <c r="M39" s="245"/>
      <c r="N39" s="46"/>
      <c r="O39" s="46"/>
      <c r="P39" s="46"/>
      <c r="Q39" s="46"/>
      <c r="R39" s="46"/>
      <c r="S39" s="46"/>
      <c r="T39" s="46"/>
      <c r="U39" s="46"/>
      <c r="V39" s="46"/>
      <c r="W39" s="46"/>
      <c r="X39" s="46"/>
      <c r="Y39" s="46"/>
      <c r="Z39" s="46"/>
      <c r="AA39" s="46"/>
      <c r="AB39" s="46"/>
      <c r="AC39" s="46"/>
      <c r="AD39" s="46"/>
      <c r="AE39" s="46"/>
      <c r="AF39" s="46"/>
      <c r="AG39" s="44"/>
      <c r="AH39" s="44"/>
      <c r="AI39" s="44"/>
      <c r="AJ39" s="44"/>
      <c r="AK39" s="44"/>
      <c r="AL39" s="44"/>
      <c r="AM39" s="44"/>
    </row>
    <row r="40" spans="1:39" ht="16.5">
      <c r="A40" s="46"/>
      <c r="B40" s="46"/>
      <c r="C40" s="243" t="s">
        <v>37</v>
      </c>
      <c r="D40" s="243"/>
      <c r="E40" s="142"/>
      <c r="F40" s="245" t="s">
        <v>114</v>
      </c>
      <c r="G40" s="245"/>
      <c r="H40" s="245"/>
      <c r="I40" s="245"/>
      <c r="J40" s="245"/>
      <c r="K40" s="245"/>
      <c r="L40" s="245"/>
      <c r="M40" s="245"/>
      <c r="N40" s="46"/>
      <c r="O40" s="46"/>
      <c r="P40" s="46"/>
      <c r="Q40" s="46"/>
      <c r="R40" s="46"/>
      <c r="S40" s="46"/>
      <c r="T40" s="46"/>
      <c r="U40" s="46"/>
      <c r="V40" s="46"/>
      <c r="W40" s="46"/>
      <c r="X40" s="46"/>
      <c r="Y40" s="46"/>
      <c r="Z40" s="46"/>
      <c r="AA40" s="46"/>
      <c r="AB40" s="46"/>
      <c r="AC40" s="46"/>
      <c r="AD40" s="46"/>
      <c r="AE40" s="46"/>
      <c r="AF40" s="46"/>
      <c r="AG40" s="44"/>
      <c r="AH40" s="44"/>
      <c r="AI40" s="44"/>
      <c r="AJ40" s="44"/>
      <c r="AK40" s="44"/>
      <c r="AL40" s="44"/>
      <c r="AM40" s="44"/>
    </row>
    <row r="41" spans="1:39" ht="15.7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4"/>
      <c r="AH41" s="44"/>
      <c r="AI41" s="44"/>
      <c r="AJ41" s="44"/>
      <c r="AK41" s="44"/>
      <c r="AL41" s="44"/>
      <c r="AM41" s="44"/>
    </row>
    <row r="42" spans="1:39" ht="15.7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4"/>
      <c r="AH42" s="44"/>
      <c r="AI42" s="44"/>
      <c r="AJ42" s="44"/>
      <c r="AK42" s="44"/>
      <c r="AL42" s="44"/>
      <c r="AM42" s="44"/>
    </row>
    <row r="43" spans="1:39" ht="15.7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4"/>
      <c r="AH43" s="44"/>
      <c r="AI43" s="44"/>
      <c r="AJ43" s="44"/>
      <c r="AK43" s="44"/>
      <c r="AL43" s="44"/>
      <c r="AM43" s="44"/>
    </row>
    <row r="44" spans="1:39" ht="15.7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4"/>
      <c r="AH44" s="44"/>
      <c r="AI44" s="44"/>
      <c r="AJ44" s="44"/>
      <c r="AK44" s="44"/>
      <c r="AL44" s="44"/>
      <c r="AM44" s="44"/>
    </row>
    <row r="45" spans="1:39" ht="15.7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4"/>
      <c r="AH45" s="44"/>
      <c r="AI45" s="44"/>
      <c r="AJ45" s="44"/>
      <c r="AK45" s="44"/>
      <c r="AL45" s="44"/>
      <c r="AM45" s="44"/>
    </row>
    <row r="46" spans="1:39" ht="15.7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4"/>
      <c r="AH46" s="44"/>
      <c r="AI46" s="44"/>
      <c r="AJ46" s="44"/>
      <c r="AK46" s="44"/>
      <c r="AL46" s="44"/>
      <c r="AM46" s="44"/>
    </row>
    <row r="47" spans="1:39" ht="15.7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4"/>
      <c r="AH47" s="44"/>
      <c r="AI47" s="44"/>
      <c r="AJ47" s="44"/>
      <c r="AK47" s="44"/>
      <c r="AL47" s="44"/>
      <c r="AM47" s="44"/>
    </row>
    <row r="48" spans="1:39" ht="15.7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4"/>
      <c r="AH48" s="44"/>
      <c r="AI48" s="44"/>
      <c r="AJ48" s="44"/>
      <c r="AK48" s="44"/>
      <c r="AL48" s="44"/>
      <c r="AM48" s="44"/>
    </row>
    <row r="49" spans="1:39" ht="15.75">
      <c r="A49" s="44"/>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44"/>
      <c r="AM49" s="44"/>
    </row>
    <row r="50" spans="1:39" ht="15.75">
      <c r="A50" s="44"/>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44"/>
      <c r="AM50" s="44"/>
    </row>
    <row r="51" spans="1:39" ht="15.75">
      <c r="A51" s="44"/>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44"/>
      <c r="AM51" s="44"/>
    </row>
    <row r="52" spans="1:39" ht="15.75">
      <c r="A52" s="44"/>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44"/>
      <c r="AM52" s="44"/>
    </row>
    <row r="53" spans="1:39" ht="15.75">
      <c r="A53" s="44"/>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44"/>
      <c r="AM53" s="44"/>
    </row>
    <row r="54" spans="1:39" ht="15.75">
      <c r="A54" s="44"/>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44"/>
      <c r="AM54" s="44"/>
    </row>
    <row r="55" spans="1:39" ht="15.75">
      <c r="A55" s="44"/>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44"/>
      <c r="AM55" s="44"/>
    </row>
    <row r="56" spans="1:39" ht="15.75">
      <c r="A56" s="44"/>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44"/>
      <c r="AM56" s="44"/>
    </row>
    <row r="57" spans="1:39" ht="15.75">
      <c r="A57" s="44"/>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44"/>
      <c r="AM57" s="44"/>
    </row>
    <row r="58" spans="1:39" ht="15.75">
      <c r="A58" s="44"/>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44"/>
      <c r="AM58" s="44"/>
    </row>
    <row r="59" spans="1:39" ht="15.75">
      <c r="A59" s="44"/>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44"/>
      <c r="AM59" s="44"/>
    </row>
    <row r="60" spans="1:39" ht="15.75">
      <c r="A60" s="44"/>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44"/>
      <c r="AM60" s="44"/>
    </row>
    <row r="61" spans="1:39" ht="15.75">
      <c r="A61" s="44"/>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44"/>
      <c r="AM61" s="44"/>
    </row>
    <row r="62" spans="1:39" ht="15.75">
      <c r="A62" s="44"/>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44"/>
      <c r="AM62" s="44"/>
    </row>
    <row r="63" spans="1:39" ht="15.75">
      <c r="A63" s="44"/>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44"/>
      <c r="AM63" s="44"/>
    </row>
    <row r="64" spans="1:39" ht="15.75">
      <c r="A64" s="44"/>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44"/>
      <c r="AM64" s="44"/>
    </row>
    <row r="65" spans="1:39" ht="15.75">
      <c r="A65" s="44"/>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44"/>
      <c r="AM65" s="44"/>
    </row>
    <row r="66" spans="1:39" ht="15.75">
      <c r="A66" s="44"/>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44"/>
      <c r="AM66" s="44"/>
    </row>
    <row r="67" spans="1:39" ht="15.75">
      <c r="A67" s="44"/>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44"/>
      <c r="AM67" s="44"/>
    </row>
    <row r="68" spans="1:39" ht="15.75">
      <c r="A68" s="44"/>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44"/>
      <c r="AM68" s="44"/>
    </row>
    <row r="69" spans="1:39" ht="15.75">
      <c r="A69" s="44"/>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44"/>
      <c r="AM69" s="44"/>
    </row>
    <row r="70" spans="1:39" ht="15.75">
      <c r="A70" s="44"/>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44"/>
      <c r="AM70" s="44"/>
    </row>
    <row r="71" spans="1:39" ht="15.75">
      <c r="A71" s="44"/>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44"/>
      <c r="AM71" s="44"/>
    </row>
    <row r="72" spans="1:39" ht="15.75">
      <c r="A72" s="44"/>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44"/>
      <c r="AM72" s="44"/>
    </row>
    <row r="73" spans="1:39" ht="15.75">
      <c r="A73" s="44"/>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44"/>
      <c r="AM73" s="44"/>
    </row>
    <row r="74" spans="1:39" ht="15.75">
      <c r="A74" s="44"/>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44"/>
      <c r="AM74" s="44"/>
    </row>
    <row r="75" spans="1:39" ht="15.75">
      <c r="A75" s="44"/>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44"/>
      <c r="AM75" s="44"/>
    </row>
    <row r="76" spans="1:39" ht="15.75">
      <c r="A76" s="44"/>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44"/>
      <c r="AM76" s="44"/>
    </row>
    <row r="77" spans="1:39" ht="15.75">
      <c r="A77" s="44"/>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44"/>
      <c r="AM77" s="44"/>
    </row>
    <row r="78" spans="1:39" ht="15.75">
      <c r="A78" s="44"/>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44"/>
      <c r="AM78" s="44"/>
    </row>
    <row r="79" spans="1:39" ht="15.75">
      <c r="A79" s="44"/>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44"/>
      <c r="AM79" s="44"/>
    </row>
    <row r="80" spans="1:39" ht="15.75">
      <c r="A80" s="44"/>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44"/>
      <c r="AM80" s="44"/>
    </row>
    <row r="81" spans="1:39" ht="15.75">
      <c r="A81" s="44"/>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44"/>
      <c r="AM81" s="44"/>
    </row>
    <row r="82" spans="1:39" ht="15.75">
      <c r="A82" s="44"/>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44"/>
      <c r="AM82" s="44"/>
    </row>
    <row r="83" spans="1:39" ht="15.75">
      <c r="A83" s="44"/>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44"/>
      <c r="AM83" s="44"/>
    </row>
    <row r="84" spans="1:39" ht="15.75">
      <c r="A84" s="44"/>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44"/>
      <c r="AM84" s="44"/>
    </row>
    <row r="85" spans="1:39" ht="15.75">
      <c r="A85" s="44"/>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44"/>
      <c r="AM85" s="44"/>
    </row>
    <row r="86" spans="1:39" ht="15.75">
      <c r="A86" s="44"/>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44"/>
      <c r="AM86" s="44"/>
    </row>
    <row r="87" spans="1:39" ht="15.75">
      <c r="A87" s="44"/>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44"/>
      <c r="AM87" s="44"/>
    </row>
    <row r="88" spans="1:39" ht="15.75">
      <c r="A88" s="44"/>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44"/>
      <c r="AM88" s="44"/>
    </row>
    <row r="89" spans="1:39" ht="15.75">
      <c r="A89" s="44"/>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44"/>
      <c r="AM89" s="44"/>
    </row>
    <row r="90" spans="1:39" ht="15.75">
      <c r="A90" s="44"/>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44"/>
      <c r="AM90" s="44"/>
    </row>
    <row r="91" spans="1:39" ht="15.75">
      <c r="A91" s="44"/>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44"/>
      <c r="AM91" s="44"/>
    </row>
    <row r="92" spans="1:39" ht="15.75">
      <c r="A92" s="44"/>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44"/>
      <c r="AM92" s="44"/>
    </row>
    <row r="93" spans="1:39" ht="15.75">
      <c r="A93" s="44"/>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44"/>
      <c r="AM93" s="44"/>
    </row>
    <row r="94" spans="1:39" ht="15.75">
      <c r="A94" s="44"/>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44"/>
      <c r="AM94" s="44"/>
    </row>
    <row r="95" spans="1:39" ht="15.75">
      <c r="A95" s="44"/>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44"/>
      <c r="AM95" s="44"/>
    </row>
    <row r="96" spans="1:39" ht="15.75">
      <c r="A96" s="44"/>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44"/>
      <c r="AM96" s="44"/>
    </row>
    <row r="97" spans="1:39" ht="15.75">
      <c r="A97" s="44"/>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44"/>
      <c r="AM97" s="44"/>
    </row>
    <row r="98" spans="1:39" ht="15.75">
      <c r="A98" s="44"/>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44"/>
      <c r="AM98" s="44"/>
    </row>
    <row r="99" spans="1:39" ht="15.75">
      <c r="A99" s="44"/>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44"/>
      <c r="AM99" s="44"/>
    </row>
    <row r="100" spans="1:39" ht="15.75">
      <c r="A100" s="44"/>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44"/>
      <c r="AM100" s="44"/>
    </row>
    <row r="101" spans="1:39" ht="15.75">
      <c r="A101" s="44"/>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44"/>
      <c r="AM101" s="44"/>
    </row>
    <row r="102" spans="1:39" ht="15.75">
      <c r="A102" s="44"/>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44"/>
      <c r="AM102" s="44"/>
    </row>
    <row r="103" spans="1:39" ht="15.75">
      <c r="A103" s="44"/>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44"/>
      <c r="AM103" s="44"/>
    </row>
    <row r="104" spans="1:39" ht="15.75">
      <c r="A104" s="44"/>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44"/>
      <c r="AM104" s="44"/>
    </row>
    <row r="105" spans="1:39" ht="15.75">
      <c r="A105" s="44"/>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44"/>
      <c r="AM105" s="44"/>
    </row>
    <row r="106" spans="1:39" ht="15.75">
      <c r="A106" s="44"/>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44"/>
      <c r="AM106" s="44"/>
    </row>
    <row r="107" spans="1:39" ht="15.75">
      <c r="A107" s="44"/>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44"/>
      <c r="AM107" s="44"/>
    </row>
    <row r="108" spans="1:39" ht="15.75">
      <c r="A108" s="44"/>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44"/>
      <c r="AM108" s="44"/>
    </row>
    <row r="109" spans="1:39" ht="15.75">
      <c r="A109" s="44"/>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44"/>
      <c r="AM109" s="44"/>
    </row>
    <row r="110" spans="1:39" ht="15.75">
      <c r="A110" s="44"/>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44"/>
      <c r="AM110" s="44"/>
    </row>
    <row r="111" spans="1:39" ht="15.75">
      <c r="A111" s="44"/>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44"/>
      <c r="AM111" s="44"/>
    </row>
    <row r="112" spans="1:39" ht="15.75">
      <c r="A112" s="44"/>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44"/>
      <c r="AM112" s="44"/>
    </row>
    <row r="113" spans="1:39" ht="15.7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row>
    <row r="114" spans="1:39" ht="15.7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row>
    <row r="115" spans="1:39" ht="15.7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row>
    <row r="116" spans="1:39" ht="15.7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row>
    <row r="117" spans="1:39" ht="15.7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row>
    <row r="118" spans="1:39" ht="15.7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row>
    <row r="119" spans="1:39" ht="15.7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row>
    <row r="120" spans="1:39" ht="15.7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row>
    <row r="121" spans="1:39" ht="15.7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row>
    <row r="122" spans="1:39" ht="15.7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row>
    <row r="123" spans="1:39" ht="15.7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row>
    <row r="124" spans="1:39" ht="15.7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row>
    <row r="125" spans="1:39" ht="15.7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row>
    <row r="126" spans="1:39" ht="15.7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row>
    <row r="127" spans="1:39" ht="15.7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row>
    <row r="128" spans="1:39" ht="15.7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row>
    <row r="129" spans="1:39" ht="15.7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row>
  </sheetData>
  <sheetProtection password="CCE3" sheet="1" selectLockedCells="1"/>
  <mergeCells count="96">
    <mergeCell ref="X29:Y29"/>
    <mergeCell ref="X30:Y30"/>
    <mergeCell ref="X31:Y31"/>
    <mergeCell ref="X25:Y25"/>
    <mergeCell ref="X26:Y26"/>
    <mergeCell ref="X27:Y27"/>
    <mergeCell ref="X28:Y28"/>
    <mergeCell ref="C36:D36"/>
    <mergeCell ref="F36:M36"/>
    <mergeCell ref="C37:D37"/>
    <mergeCell ref="F37:M37"/>
    <mergeCell ref="L10:M13"/>
    <mergeCell ref="L9:M9"/>
    <mergeCell ref="D9:E9"/>
    <mergeCell ref="D10:E11"/>
    <mergeCell ref="D12:E13"/>
    <mergeCell ref="H10:I11"/>
    <mergeCell ref="C39:D39"/>
    <mergeCell ref="F39:M39"/>
    <mergeCell ref="C40:D40"/>
    <mergeCell ref="F40:M40"/>
    <mergeCell ref="C38:D38"/>
    <mergeCell ref="F38:M38"/>
    <mergeCell ref="T33:U34"/>
    <mergeCell ref="W33:AC34"/>
    <mergeCell ref="C34:D34"/>
    <mergeCell ref="F34:M34"/>
    <mergeCell ref="T31:U31"/>
    <mergeCell ref="V31:W31"/>
    <mergeCell ref="C35:D35"/>
    <mergeCell ref="F35:M35"/>
    <mergeCell ref="C28:D28"/>
    <mergeCell ref="F28:M28"/>
    <mergeCell ref="C29:D29"/>
    <mergeCell ref="F29:M29"/>
    <mergeCell ref="C30:D30"/>
    <mergeCell ref="F30:M30"/>
    <mergeCell ref="C32:M32"/>
    <mergeCell ref="U17:W17"/>
    <mergeCell ref="U18:W18"/>
    <mergeCell ref="B22:C23"/>
    <mergeCell ref="C25:M25"/>
    <mergeCell ref="C27:D27"/>
    <mergeCell ref="F27:M27"/>
    <mergeCell ref="T25:U25"/>
    <mergeCell ref="V25:W25"/>
    <mergeCell ref="T26:U26"/>
    <mergeCell ref="T27:U27"/>
    <mergeCell ref="B15:C16"/>
    <mergeCell ref="D15:K16"/>
    <mergeCell ref="B17:K18"/>
    <mergeCell ref="L21:M22"/>
    <mergeCell ref="L15:M15"/>
    <mergeCell ref="N21:P22"/>
    <mergeCell ref="U15:W15"/>
    <mergeCell ref="U16:W16"/>
    <mergeCell ref="B12:C13"/>
    <mergeCell ref="F12:G13"/>
    <mergeCell ref="U12:W12"/>
    <mergeCell ref="U13:W13"/>
    <mergeCell ref="J14:O14"/>
    <mergeCell ref="U14:W14"/>
    <mergeCell ref="L16:M19"/>
    <mergeCell ref="N16:P19"/>
    <mergeCell ref="B10:C11"/>
    <mergeCell ref="F10:G11"/>
    <mergeCell ref="J10:K13"/>
    <mergeCell ref="U10:W10"/>
    <mergeCell ref="U11:W11"/>
    <mergeCell ref="H12:I13"/>
    <mergeCell ref="T1:V2"/>
    <mergeCell ref="F2:G2"/>
    <mergeCell ref="H2:O2"/>
    <mergeCell ref="J3:M3"/>
    <mergeCell ref="D3:I3"/>
    <mergeCell ref="B6:B7"/>
    <mergeCell ref="C6:G7"/>
    <mergeCell ref="L7:P7"/>
    <mergeCell ref="B4:B5"/>
    <mergeCell ref="C4:J5"/>
    <mergeCell ref="M4:P4"/>
    <mergeCell ref="M5:P5"/>
    <mergeCell ref="N15:P15"/>
    <mergeCell ref="B9:C9"/>
    <mergeCell ref="T29:U29"/>
    <mergeCell ref="V29:W29"/>
    <mergeCell ref="F9:G9"/>
    <mergeCell ref="H9:I9"/>
    <mergeCell ref="J9:K9"/>
    <mergeCell ref="U9:W9"/>
    <mergeCell ref="T30:U30"/>
    <mergeCell ref="V30:W30"/>
    <mergeCell ref="T28:U28"/>
    <mergeCell ref="V26:W26"/>
    <mergeCell ref="V27:W27"/>
    <mergeCell ref="V28:W28"/>
  </mergeCells>
  <dataValidations count="2">
    <dataValidation allowBlank="1" showInputMessage="1" showErrorMessage="1" imeMode="halfAlpha" sqref="L7:P7"/>
    <dataValidation type="list" allowBlank="1" showInputMessage="1" showErrorMessage="1" sqref="X10:Z17">
      <formula1>"〇,　,ー"</formula1>
    </dataValidation>
  </dataValidations>
  <printOptions/>
  <pageMargins left="0.7" right="0.7" top="0.75" bottom="0.75" header="0.3" footer="0.3"/>
  <pageSetup horizontalDpi="600" verticalDpi="600" orientation="portrait" paperSize="9" scale="79"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B2:J23"/>
  <sheetViews>
    <sheetView zoomScalePageLayoutView="0" workbookViewId="0" topLeftCell="A1">
      <selection activeCell="G31" sqref="G31"/>
    </sheetView>
  </sheetViews>
  <sheetFormatPr defaultColWidth="9.140625" defaultRowHeight="15"/>
  <cols>
    <col min="1" max="1" width="9.00390625" style="4" customWidth="1"/>
    <col min="2" max="2" width="28.8515625" style="4" bestFit="1" customWidth="1"/>
    <col min="3" max="10" width="10.57421875" style="4" customWidth="1"/>
    <col min="11" max="16384" width="9.00390625" style="4" customWidth="1"/>
  </cols>
  <sheetData>
    <row r="2" spans="2:4" ht="15.75">
      <c r="B2" s="257">
        <f>+'申込書 (シングルス用) '!C3</f>
      </c>
      <c r="C2" s="257"/>
      <c r="D2" s="257"/>
    </row>
    <row r="4" spans="3:7" ht="15.75">
      <c r="C4" s="123" t="s">
        <v>90</v>
      </c>
      <c r="D4" s="123" t="s">
        <v>91</v>
      </c>
      <c r="E4" s="123" t="s">
        <v>92</v>
      </c>
      <c r="F4" s="123" t="s">
        <v>93</v>
      </c>
      <c r="G4" s="123" t="s">
        <v>94</v>
      </c>
    </row>
    <row r="5" spans="2:8" ht="19.5">
      <c r="B5" s="5"/>
      <c r="C5" s="258" t="s">
        <v>12</v>
      </c>
      <c r="D5" s="258"/>
      <c r="E5" s="258" t="s">
        <v>13</v>
      </c>
      <c r="F5" s="258"/>
      <c r="G5" s="6" t="s">
        <v>96</v>
      </c>
      <c r="H5" s="5"/>
    </row>
    <row r="6" spans="2:8" ht="21">
      <c r="B6" s="5"/>
      <c r="C6" s="7" t="s">
        <v>87</v>
      </c>
      <c r="D6" s="7" t="s">
        <v>88</v>
      </c>
      <c r="E6" s="7" t="s">
        <v>87</v>
      </c>
      <c r="F6" s="7" t="s">
        <v>88</v>
      </c>
      <c r="G6" s="7" t="s">
        <v>89</v>
      </c>
      <c r="H6" s="8"/>
    </row>
    <row r="7" spans="2:10" ht="16.5">
      <c r="B7" s="5">
        <f>+B2</f>
      </c>
      <c r="C7" s="9">
        <f>+'申込書 (シングルス用) '!N6</f>
        <v>0</v>
      </c>
      <c r="D7" s="9">
        <f>+'申込書 (シングルス用) '!N7</f>
        <v>0</v>
      </c>
      <c r="E7" s="9">
        <f>+'申込書 (シングルス用) '!N8</f>
        <v>0</v>
      </c>
      <c r="F7" s="9">
        <f>+'申込書 (シングルス用) '!N9</f>
        <v>0</v>
      </c>
      <c r="G7" s="9">
        <f>+'申込書 (シングルス用) '!N10</f>
        <v>0</v>
      </c>
      <c r="H7" s="10">
        <f>SUM(C7:G7)</f>
        <v>0</v>
      </c>
      <c r="J7" s="4" t="b">
        <f>+H7=F10</f>
        <v>1</v>
      </c>
    </row>
    <row r="9" spans="3:6" ht="15.75">
      <c r="C9" s="119" t="s">
        <v>46</v>
      </c>
      <c r="D9" s="119" t="s">
        <v>47</v>
      </c>
      <c r="E9" s="119" t="s">
        <v>49</v>
      </c>
      <c r="F9" s="11" t="s">
        <v>48</v>
      </c>
    </row>
    <row r="10" spans="2:6" ht="15.75">
      <c r="B10" s="3">
        <f>+B2</f>
      </c>
      <c r="C10" s="120">
        <f>'送付表・お手伝い'!N16</f>
        <v>0</v>
      </c>
      <c r="D10" s="121" t="e">
        <f>送付表・お手伝い!#REF!</f>
        <v>#REF!</v>
      </c>
      <c r="E10" s="119">
        <f>'送付表・お手伝い'!D15</f>
        <v>0</v>
      </c>
      <c r="F10" s="122">
        <f>'送付表・お手伝い'!L10</f>
        <v>0</v>
      </c>
    </row>
    <row r="14" spans="3:10" ht="16.5">
      <c r="C14" s="118" t="s">
        <v>29</v>
      </c>
      <c r="D14" s="11" t="s">
        <v>27</v>
      </c>
      <c r="E14" s="12" t="s">
        <v>86</v>
      </c>
      <c r="F14" s="11" t="s">
        <v>28</v>
      </c>
      <c r="H14" s="4" t="s">
        <v>97</v>
      </c>
      <c r="I14" s="4" t="s">
        <v>55</v>
      </c>
      <c r="J14" s="11" t="s">
        <v>28</v>
      </c>
    </row>
    <row r="15" spans="2:10" ht="16.5">
      <c r="B15" s="4">
        <f>+B2</f>
      </c>
      <c r="C15" s="2">
        <f>'送付表・お手伝い'!U18</f>
        <v>0</v>
      </c>
      <c r="D15" s="2">
        <f>'送付表・お手伝い'!X18</f>
        <v>0</v>
      </c>
      <c r="E15" s="2">
        <f>'送付表・お手伝い'!Y18</f>
        <v>0</v>
      </c>
      <c r="F15" s="2">
        <f>'送付表・お手伝い'!Z18</f>
        <v>0</v>
      </c>
      <c r="I15" s="4">
        <f>SUM(D15:E15)</f>
        <v>0</v>
      </c>
      <c r="J15" s="4">
        <f>+F15</f>
        <v>0</v>
      </c>
    </row>
    <row r="16" ht="15.75">
      <c r="C16" s="4">
        <f>+IF('[1]送付表・役員'!U10="","",'[1]送付表・役員'!U10)</f>
      </c>
    </row>
    <row r="17" ht="15.75">
      <c r="C17" s="4">
        <f>+IF('[1]送付表・役員'!U11="","",'[1]送付表・役員'!U11)</f>
      </c>
    </row>
    <row r="18" ht="15.75">
      <c r="C18" s="4">
        <f>+IF('[1]送付表・役員'!U12="","",'[1]送付表・役員'!U12)</f>
      </c>
    </row>
    <row r="19" ht="15.75">
      <c r="C19" s="4">
        <f>+IF('[1]送付表・役員'!U13="","",'[1]送付表・役員'!U13)</f>
      </c>
    </row>
    <row r="20" ht="15.75">
      <c r="C20" s="4">
        <f>+IF('[1]送付表・役員'!U14="","",'[1]送付表・役員'!U14)</f>
      </c>
    </row>
    <row r="21" ht="15.75">
      <c r="C21" s="4">
        <f>+IF('[1]送付表・役員'!U15="","",'[1]送付表・役員'!U15)</f>
      </c>
    </row>
    <row r="22" ht="15.75">
      <c r="C22" s="4">
        <f>+IF('[1]送付表・役員'!U16="","",'[1]送付表・役員'!U16)</f>
      </c>
    </row>
    <row r="23" ht="15.75">
      <c r="C23" s="4">
        <f>+IF('[1]送付表・役員'!U17="","",'[1]送付表・役員'!U17)</f>
      </c>
    </row>
  </sheetData>
  <sheetProtection selectLockedCells="1"/>
  <mergeCells count="3">
    <mergeCell ref="B2:D2"/>
    <mergeCell ref="C5:D5"/>
    <mergeCell ref="E5:F5"/>
  </mergeCells>
  <conditionalFormatting sqref="C7:G7">
    <cfRule type="expression" priority="3" dxfId="6" stopIfTrue="1">
      <formula>MOD(ROW(),2)=0</formula>
    </cfRule>
  </conditionalFormatting>
  <conditionalFormatting sqref="C15:F15">
    <cfRule type="expression" priority="2" dxfId="6" stopIfTrue="1">
      <formula>MOD(ROW(),2)=0</formula>
    </cfRule>
  </conditionalFormatting>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HP-user</cp:lastModifiedBy>
  <cp:lastPrinted>2018-06-25T13:57:27Z</cp:lastPrinted>
  <dcterms:created xsi:type="dcterms:W3CDTF">2018-05-30T04:03:13Z</dcterms:created>
  <dcterms:modified xsi:type="dcterms:W3CDTF">2022-08-12T13:51:13Z</dcterms:modified>
  <cp:category/>
  <cp:version/>
  <cp:contentType/>
  <cp:contentStatus/>
</cp:coreProperties>
</file>